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eil.cahill\Documents\Neil\"/>
    </mc:Choice>
  </mc:AlternateContent>
  <xr:revisionPtr revIDLastSave="0" documentId="13_ncr:1_{90446A5A-DEEF-42A3-A9FC-8D313CFEA4F8}" xr6:coauthVersionLast="32" xr6:coauthVersionMax="32" xr10:uidLastSave="{00000000-0000-0000-0000-000000000000}"/>
  <bookViews>
    <workbookView xWindow="-15" yWindow="-15" windowWidth="19200" windowHeight="18255" tabRatio="813" xr2:uid="{00000000-000D-0000-FFFF-FFFF00000000}"/>
  </bookViews>
  <sheets>
    <sheet name="Menu" sheetId="2" r:id="rId1"/>
    <sheet name="Appendix A1 - Data Tables" sheetId="3" r:id="rId2"/>
    <sheet name="Appendix A1 - Charts" sheetId="97" r:id="rId3"/>
    <sheet name="Appendix A2 - Data Tables" sheetId="236" r:id="rId4"/>
    <sheet name="Appendix A2 - Charts" sheetId="237" r:id="rId5"/>
    <sheet name="Appendix A3 - Data Tables" sheetId="16" r:id="rId6"/>
  </sheets>
  <definedNames>
    <definedName name="Figure_3.2A_Chart">'Appendix A1 - Charts'!$L$22</definedName>
    <definedName name="Figure_3.2A_Table">'Appendix A1 - Data Tables'!$B$2</definedName>
    <definedName name="Figure_3.2B_Chart">'Appendix A1 - Charts'!$L$2</definedName>
    <definedName name="Figure_3.2B_Table">'Appendix A1 - Data Tables'!$B$9</definedName>
    <definedName name="Figure_3.2C_Chart">'Appendix A1 - Charts'!$B$42</definedName>
    <definedName name="Figure_3.2C_Table">'Appendix A1 - Data Tables'!$B$16</definedName>
    <definedName name="Figure_3.2D_Chart">'Appendix A1 - Charts'!$B$2</definedName>
    <definedName name="Figure_3.2D_Table">'Appendix A1 - Data Tables'!$B$23</definedName>
    <definedName name="Figure_3.2E_Chart">'Appendix A1 - Charts'!$B$22</definedName>
    <definedName name="Figure_3.2E_Table">'Appendix A1 - Data Tables'!$B$30</definedName>
    <definedName name="Figure_3.2F_Chart">'Appendix A1 - Charts'!$L$42</definedName>
    <definedName name="Figure_3.2F_Table">'Appendix A1 - Data Tables'!$B$37</definedName>
    <definedName name="Figure_3.2G_Chart">'Appendix A1 - Charts'!$L$82</definedName>
    <definedName name="Figure_3.2G_Table">'Appendix A1 - Data Tables'!$B$64</definedName>
    <definedName name="Figure_3.2H_Chart">'Appendix A1 - Charts'!$L$62</definedName>
    <definedName name="Figure_3.2H_Table">'Appendix A1 - Data Tables'!$B$52</definedName>
    <definedName name="Figure_3.2I_Chart">'Appendix A1 - Charts'!$B$102</definedName>
    <definedName name="Figure_3.2I_Table">'Appendix A1 - Data Tables'!$B$70</definedName>
    <definedName name="Figure_3.2J_Chart">'Appendix A1 - Charts'!$B$62</definedName>
    <definedName name="Figure_3.2J_Table">'Appendix A1 - Data Tables'!$B$46</definedName>
    <definedName name="Figure_3.2K_Chart">'Appendix A1 - Charts'!$B$82</definedName>
    <definedName name="Figure_3.2K_Table">'Appendix A1 - Data Tables'!$B$58</definedName>
    <definedName name="Figure_3.2L_Chart">'Appendix A1 - Charts'!$L$102</definedName>
    <definedName name="Figure_3.2L_Table">'Appendix A1 - Data Tables'!$B$76</definedName>
    <definedName name="Figure_3.3A_Chart">'Appendix A1 - Charts'!$L$142</definedName>
    <definedName name="Figure_3.3A_Table">'Appendix A1 - Data Tables'!$B$105</definedName>
    <definedName name="Figure_3.3B_Chart">'Appendix A1 - Charts'!$L$122</definedName>
    <definedName name="Figure_3.3B_Table">'Appendix A1 - Data Tables'!$B$91</definedName>
    <definedName name="Figure_3.3C_Chart">'Appendix A1 - Charts'!$B$162</definedName>
    <definedName name="Figure_3.3C_Table">'Appendix A1 - Data Tables'!$B$112</definedName>
    <definedName name="Figure_3.3D_Chart">'Appendix A1 - Charts'!$B$122</definedName>
    <definedName name="Figure_3.3D_Table">'Appendix A1 - Data Tables'!$B$84</definedName>
    <definedName name="Figure_3.3E_Chart">'Appendix A1 - Charts'!$B$142</definedName>
    <definedName name="Figure_3.3E_Table">'Appendix A1 - Data Tables'!$B$98</definedName>
    <definedName name="Figure_3.3F_Chart">'Appendix A1 - Charts'!$L$162</definedName>
    <definedName name="Figure_3.3F_Table">'Appendix A1 - Data Tables'!$B$119</definedName>
    <definedName name="Figure_3.3G_Chart">'Appendix A1 - Charts'!#REF!</definedName>
    <definedName name="Figure_3.3G_Table">'Appendix A1 - Data Tables'!#REF!</definedName>
    <definedName name="Figure_3.3H_Chart">'Appendix A1 - Charts'!#REF!</definedName>
    <definedName name="Figure_3.3H_Table">'Appendix A1 - Data Tables'!#REF!</definedName>
    <definedName name="Figure_3.3I_Chart">'Appendix A1 - Charts'!#REF!</definedName>
    <definedName name="Figure_3.3I_Table">'Appendix A1 - Data Tables'!#REF!</definedName>
    <definedName name="Figure_3.3J_Chart">'Appendix A1 - Charts'!#REF!</definedName>
    <definedName name="Figure_3.3J_Table">'Appendix A1 - Data Tables'!#REF!</definedName>
    <definedName name="Figure_3.3K_Chart">'Appendix A1 - Charts'!#REF!</definedName>
    <definedName name="Figure_3.3K_Table">'Appendix A1 - Data Tables'!#REF!</definedName>
    <definedName name="Figure_3.3L_Chart">'Appendix A1 - Charts'!#REF!</definedName>
    <definedName name="Figure_3.3L_Table">'Appendix A1 - Data Tables'!#REF!</definedName>
    <definedName name="Figure_3.4A_Chart">'Appendix A1 - Charts'!#REF!</definedName>
    <definedName name="Figure_3.4A_Table">'Appendix A1 - Data Tables'!#REF!</definedName>
    <definedName name="Figure_3.4B_Chart">'Appendix A1 - Charts'!#REF!</definedName>
    <definedName name="Figure_3.4B_Table">'Appendix A1 - Data Tables'!#REF!</definedName>
    <definedName name="Figure_A2.1A_Chart">'Appendix A1 - Charts'!#REF!</definedName>
    <definedName name="Figure_A2.1A_Table">'Appendix A2 - Data Tables'!$B$53</definedName>
    <definedName name="Figure_A2.1B_Chart">'Appendix A1 - Charts'!#REF!</definedName>
    <definedName name="Figure_A2.1B_Table">'Appendix A2 - Data Tables'!$B$19</definedName>
    <definedName name="Figure_A2.1C_Chart">'Appendix A1 - Charts'!#REF!</definedName>
    <definedName name="Figure_A2.1C_Table">'Appendix A2 - Data Tables'!$B$70</definedName>
    <definedName name="Figure_A2.1D_Chart">'Appendix A1 - Charts'!#REF!</definedName>
    <definedName name="Figure_A2.1D_Table">'Appendix A2 - Data Tables'!$B$2</definedName>
    <definedName name="Figure_A2.1E_Chart">'Appendix A1 - Charts'!#REF!</definedName>
    <definedName name="Figure_A2.1E_Table">'Appendix A2 - Data Tables'!$B$36</definedName>
    <definedName name="Figure_A2.1F_Chart">'Appendix A1 - Charts'!#REF!</definedName>
    <definedName name="Figure_A2.1F_Table">'Appendix A2 - Data Tables'!$B$87</definedName>
    <definedName name="Figure_A2.1G_Table">'Appendix A2 - Data Tables'!#REF!</definedName>
    <definedName name="Figure_A2.1H_Chart">'Appendix A1 - Charts'!#REF!</definedName>
    <definedName name="Figure_A2.1H_Table">'Appendix A2 - Data Tables'!#REF!</definedName>
    <definedName name="Figure_A2.1I_Chart">'Appendix A1 - Charts'!#REF!</definedName>
    <definedName name="Figure_A2.1I_Table">'Appendix A2 - Data Tables'!#REF!</definedName>
    <definedName name="Figure_A3.1A_Table">'Appendix A3 - Data Tables'!$B$38</definedName>
    <definedName name="Figure_A3.1B_Table">'Appendix A3 - Data Tables'!$B$14</definedName>
    <definedName name="Figure_A3.1C_Table">'Appendix A3 - Data Tables'!$B$50</definedName>
    <definedName name="Figure_A3.1D_Table">'Appendix A3 - Data Tables'!$B$2</definedName>
    <definedName name="Figure_A3.1E_Table">'Appendix A3 - Data Tables'!$B$26</definedName>
    <definedName name="Figure_A3.1F_Table">'Appendix A3 - Data Tables'!$B$62</definedName>
    <definedName name="Figure_A3.2A_Table">'Appendix A3 - Data Tables'!$B$76</definedName>
    <definedName name="Figure_A3.2B_Table">'Appendix A3 - Data Tables'!$B$86</definedName>
    <definedName name="_xlnm.Print_Area" localSheetId="3">'Appendix A2 - Data Tables'!$B$51:$M$103</definedName>
  </definedNames>
  <calcPr calcId="179017"/>
</workbook>
</file>

<file path=xl/calcChain.xml><?xml version="1.0" encoding="utf-8"?>
<calcChain xmlns="http://schemas.openxmlformats.org/spreadsheetml/2006/main">
  <c r="B43" i="2" l="1"/>
  <c r="B45" i="2"/>
  <c r="B44" i="2"/>
  <c r="B42" i="2"/>
  <c r="B41" i="2"/>
  <c r="B40" i="2"/>
  <c r="B39" i="2"/>
  <c r="B38" i="2"/>
</calcChain>
</file>

<file path=xl/sharedStrings.xml><?xml version="1.0" encoding="utf-8"?>
<sst xmlns="http://schemas.openxmlformats.org/spreadsheetml/2006/main" count="562" uniqueCount="149">
  <si>
    <t>TWh</t>
  </si>
  <si>
    <t>Int</t>
  </si>
  <si>
    <t>08/09</t>
  </si>
  <si>
    <t>10/11</t>
  </si>
  <si>
    <t>11/12</t>
  </si>
  <si>
    <t>12/13</t>
  </si>
  <si>
    <t>LDZ Peak</t>
  </si>
  <si>
    <t>% Growth</t>
  </si>
  <si>
    <t>GWh/d</t>
  </si>
  <si>
    <t>% Change</t>
  </si>
  <si>
    <t>Load Category</t>
  </si>
  <si>
    <t>0 to 73 MWh</t>
  </si>
  <si>
    <t>73 to 732 MWh</t>
  </si>
  <si>
    <t>Total LDZ</t>
  </si>
  <si>
    <t>Shrinkage</t>
  </si>
  <si>
    <t>Total Throughput</t>
  </si>
  <si>
    <t>LDZ</t>
  </si>
  <si>
    <t>Firm</t>
  </si>
  <si>
    <t>Interruptible</t>
  </si>
  <si>
    <t>Links</t>
  </si>
  <si>
    <t>Data Table</t>
  </si>
  <si>
    <t>Chart</t>
  </si>
  <si>
    <t>13/14</t>
  </si>
  <si>
    <t>Growth</t>
  </si>
  <si>
    <t>14/15</t>
  </si>
  <si>
    <t>0-73 MWh</t>
  </si>
  <si>
    <t>73-732 MWh</t>
  </si>
  <si>
    <t>&gt;732 MWh Firm</t>
  </si>
  <si>
    <t>Total Consumption</t>
  </si>
  <si>
    <t>Total Demand (Throughput)</t>
  </si>
  <si>
    <t>Gas Supply Year</t>
  </si>
  <si>
    <t>North West</t>
  </si>
  <si>
    <t>East Midlands</t>
  </si>
  <si>
    <t>West Midlands</t>
  </si>
  <si>
    <t>TABLE A2.1B – East Midlands LDZ Forecast Annual Demand – Split by Load Categories (TWh)</t>
  </si>
  <si>
    <t>FIGURE A2.1B – East Midlands LDZ Forecast Annual Demand – Split by Load Categories</t>
  </si>
  <si>
    <t>East Anglia</t>
  </si>
  <si>
    <t>Weather Corrected Demand</t>
  </si>
  <si>
    <t>15/16</t>
  </si>
  <si>
    <t>16/17</t>
  </si>
  <si>
    <t>17/18</t>
  </si>
  <si>
    <t>Maximum Day</t>
  </si>
  <si>
    <t>Demand</t>
  </si>
  <si>
    <t>Minimum Day</t>
  </si>
  <si>
    <t>FY 1</t>
  </si>
  <si>
    <t>FY 2</t>
  </si>
  <si>
    <t>FY 3</t>
  </si>
  <si>
    <t>FY 4</t>
  </si>
  <si>
    <t>FY 5</t>
  </si>
  <si>
    <t>FY 6</t>
  </si>
  <si>
    <t>FY 7</t>
  </si>
  <si>
    <t>FY 8</t>
  </si>
  <si>
    <t>FY 9</t>
  </si>
  <si>
    <t>FY 10</t>
  </si>
  <si>
    <t>Yr 0</t>
  </si>
  <si>
    <t>Yr -1</t>
  </si>
  <si>
    <t>Yr -2</t>
  </si>
  <si>
    <t>Yr -3</t>
  </si>
  <si>
    <t>Yr -4</t>
  </si>
  <si>
    <t>Yr -5</t>
  </si>
  <si>
    <t>Yr -6</t>
  </si>
  <si>
    <t>Yr -7</t>
  </si>
  <si>
    <t>Yr -8</t>
  </si>
  <si>
    <t>Yr -9</t>
  </si>
  <si>
    <t>18/19</t>
  </si>
  <si>
    <t>09/10</t>
  </si>
  <si>
    <t>19/20</t>
  </si>
  <si>
    <t>20/21</t>
  </si>
  <si>
    <t xml:space="preserve">NDM &gt;732 MWh </t>
  </si>
  <si>
    <t>Total NDM</t>
  </si>
  <si>
    <t>Total DM</t>
  </si>
  <si>
    <t>21/22</t>
  </si>
  <si>
    <t>22/23</t>
  </si>
  <si>
    <t>23/24</t>
  </si>
  <si>
    <t>FIGURE A2.1A – East Anglia LDZ Forecast Annual Demand – Split by Load Categories</t>
  </si>
  <si>
    <t>FIGURE A2.1D – North West LDZ Forecast Annual Demand – Split by Load Categories</t>
  </si>
  <si>
    <t>FIGURE A2.1E – West Midlands LDZ Forecast Annual Demand – Split by Load Categories</t>
  </si>
  <si>
    <t>TABLE A2.1A – East Anglia LDZ Forecast Annual Demand – Split by Load Categories (TWh)</t>
  </si>
  <si>
    <t>TABLE A2.1D – North West LDZ Forecast Annual Demand – Split by Load Categories (TWh)</t>
  </si>
  <si>
    <t>TABLE A2.1E – West Midlands LDZ Forecast Annual Demand – Split by Load Categories (TWh)</t>
  </si>
  <si>
    <t>FIGURE A2.1C – North London LDZ Forecast Annual Demand – Split by Load Categories</t>
  </si>
  <si>
    <t>North London</t>
  </si>
  <si>
    <t>TABLE A2.1C – North London LDZ Forecast Annual Demand – Split by Load Categories (TWh)</t>
  </si>
  <si>
    <t>24/25</t>
  </si>
  <si>
    <t>25/26</t>
  </si>
  <si>
    <t>26/27</t>
  </si>
  <si>
    <t>27/28</t>
  </si>
  <si>
    <t>2018 Forecast</t>
  </si>
  <si>
    <t>28/29</t>
  </si>
  <si>
    <t>2018 Actual Demand</t>
  </si>
  <si>
    <t>2018 LTDP Forecast Demand</t>
  </si>
  <si>
    <t>1 in 20 Forecast Peak for 2018/19</t>
  </si>
  <si>
    <t>2019 Forecast</t>
  </si>
  <si>
    <t>FIGURE A1.1A – East Anglia LDZ Historical &amp; Forecast Annual Gas Demand</t>
  </si>
  <si>
    <t>FIGURE A1.1B – East Midlands LDZ Historical &amp; Forecast Annual Gas Demand</t>
  </si>
  <si>
    <t>FIGURE A1.1C – North London LDZ Historical &amp; Forecast Annual Gas Demand</t>
  </si>
  <si>
    <t>FIGURE A1.1D – North West LDZ Historical &amp; Forecast Annual Gas Demand</t>
  </si>
  <si>
    <t>FIGURE A1.1E – West Midlands LDZ Historical &amp; Forecast Annual Gas Demand</t>
  </si>
  <si>
    <t>FIGURE A1.1F – Aggregate Cadent LDZ Historical &amp; Forecast Annual Gas Demand</t>
  </si>
  <si>
    <t>FIGURE A1.2A – East Anglia LDZ Historical &amp; Forecast 1 in 20 Peak Gas Demand</t>
  </si>
  <si>
    <t>FIGURE A1.2B – East Midlands LDZ Historical &amp; Forecast 1 in 20 Peak Gas Demand</t>
  </si>
  <si>
    <t>FIGURE A1.2C – North London LDZ Historical &amp; Forecast 1 in 20 Peak Gas Demand</t>
  </si>
  <si>
    <t>FIGURE A1.2D – North West LDZ Historical &amp; Forecast 1 in 20 Peak Gas Demand</t>
  </si>
  <si>
    <t>FIGURE A1.2E – West Midlands LDZ Historical &amp; Forecast 1 in 20 Peak Gas Demand</t>
  </si>
  <si>
    <t>FIGURE A1.3A – Comparison of East Anglia LDZ Annual Demand Forecasts</t>
  </si>
  <si>
    <t>FIGURE A1.3B – Comparison of East Midlands LDZ Annual Demand Forecasts</t>
  </si>
  <si>
    <t>FIGURE A1.3C – Comparison of North London LDZ Annual Demand Forecasts</t>
  </si>
  <si>
    <t>FIGURE A1.3D – Comparison of North West LDZ Annual Demand Forecasts</t>
  </si>
  <si>
    <t>FIGURE A1.3E – Comparison of West Midlands LDZ Annual Demand Forecasts</t>
  </si>
  <si>
    <t>FIGURE A1.2F – Aggregate Cadent LDZ Historical &amp; Forecast 1 in 20 Peak Gas Demand</t>
  </si>
  <si>
    <t>FIGURE A1.3F – Comparison of Aggregate Cadent LDZ Annual Demand Forecasts</t>
  </si>
  <si>
    <t>FIGURE A2.1F – Aggregate Cadent LDZ Forecast Annual Demand – Split by Load Categories</t>
  </si>
  <si>
    <t>Long-Term Development Plan 2019 – Data Tables and Charts</t>
  </si>
  <si>
    <t>TABLE A2.1F – Aggregate Cadent LDZ Forecast Annual Demand – Split by Load Categories (TWh)</t>
  </si>
  <si>
    <t>FIGURE A3.1A – East Anglia LDZ Annual Demand for 2018 (TWh)</t>
  </si>
  <si>
    <t>FIGURE A3.1B – East Midlands LDZ Annual Demand for 2018 (TWh)</t>
  </si>
  <si>
    <t>FIGURE A3.1C – North London LDZ Annual Demand for 2018 (TWh)</t>
  </si>
  <si>
    <t>FIGURE A3.1D – North West LDZ Annual Demand for 2018 (TWh)</t>
  </si>
  <si>
    <t>FIGURE A2.1A – East Anglia LDZ Annual Demand Forecast – Split by Load Categories</t>
  </si>
  <si>
    <t>FIGURE A2.1B – East Midlands LDZ Annual Demand Forecast – Split by Load Categories</t>
  </si>
  <si>
    <t>FIGURE A2.1C – North London LDZ Annual Demand Forecast – Split by Load Categories</t>
  </si>
  <si>
    <t>FIGURE A2.1D – North West LDZ Annual Demand Forecast – Split by Load Categories</t>
  </si>
  <si>
    <t>FIGURE A2.1E – West Midlands LDZ Annual Demand Forecast – Split by Load Categories</t>
  </si>
  <si>
    <t>FIGURE A2.1F – Aggregate Cadent LDZ Annual Demand Forecast – Split by Load Categories</t>
  </si>
  <si>
    <t>FIGURE A3.1E – West Midlands LDZ Annual Demand for 2018 (TWh)</t>
  </si>
  <si>
    <t>FIGURE A3.1F – Aggregate Cadent LDZ Annual Demand for 2018 (TWh)</t>
  </si>
  <si>
    <t>Appendix A1</t>
  </si>
  <si>
    <t>Appendix A2</t>
  </si>
  <si>
    <t>Appendix A3</t>
  </si>
  <si>
    <t>FIGURE A1.1A – East Anglia LDZ Historical &amp; Forecast Annual Gas Demand (TWh)</t>
  </si>
  <si>
    <t>FIGURE A1.1B – East Midlands LDZ Historical &amp; Forecast Annual Gas Demand (TWh)</t>
  </si>
  <si>
    <t>FIGURE A1.1C – North London LDZ Historical &amp; Forecast Annual Gas Demand (TWh)</t>
  </si>
  <si>
    <t>FIGURE A1.1D – North West LDZ Historical &amp; Forecast Annual Gas Demand (TWh)</t>
  </si>
  <si>
    <t>FIGURE A1.1E – West Midlands LDZ Historical &amp; Forecast Annual Gas Demand (TWh)</t>
  </si>
  <si>
    <t>FIGURE A1.1F – Aggregate Cadent LDZ Historical &amp; Forecast Annual Gas Demand (TWh)</t>
  </si>
  <si>
    <t>FIGURE A1.2A – East Anglia LDZ Historical &amp; Forecast 1 in 20 Peak Gas Demand (GWh/d)</t>
  </si>
  <si>
    <t>FIGURE A1.2B – East Midlands LDZ Historical &amp; Forecast 1 in 20 Peak Gas Demand (GWh/d)</t>
  </si>
  <si>
    <t>FIGURE A1.2C – North London LDZ Historical &amp; Forecast 1 in 20 Peak Gas Demand (GWh/d)</t>
  </si>
  <si>
    <t>FIGURE A1.2D – North West LDZ Historical &amp; Forecast 1 in 20 Peak Gas Demand (GWh/d)</t>
  </si>
  <si>
    <t>FIGURE A1.2E – West Midlands LDZ Historical &amp; Forecast 1 in 20 Peak Gas Demand (GWh/d)</t>
  </si>
  <si>
    <t>FIGURE A1.2F – Aggregate Cadent LDZ Historical &amp; Forecast 1 in 20 Peak Gas Demand (GWh/d)</t>
  </si>
  <si>
    <t>FIGURE A1.3A – Comparison of East Anglia LDZ Annual Demand Forecasts (TWh)</t>
  </si>
  <si>
    <t>FIGURE A1.3B – Comparison of East Midlands LDZ Annual Demand Forecasts (TWh)</t>
  </si>
  <si>
    <t>FIGURE A1.3C – Comparison of North London LDZ Annual Demand Forecasts (TWh)</t>
  </si>
  <si>
    <t>FIGURE A1.3D – Comparison of North West LDZ Annual Demand Forecasts (TWh)</t>
  </si>
  <si>
    <t>FIGURE A1.3E – Comparison of West Midlands LDZ Annual Demand Forecasts (TWh)</t>
  </si>
  <si>
    <t>FIGURE A1.3F – Comparison of Aggregate Cadent LDZ Annual Demand Forecasts (TWh)</t>
  </si>
  <si>
    <t>TABLE A3.2A – Actual Cadent Input Flows on Maximum Demand Day of Gas Year 2018/19 (Mcmd)</t>
  </si>
  <si>
    <t>TABLE A3.2B – Actual Cadent Input Flows on Minimum Demand Day of Gas Year 2018/19 (Mcmd)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</si>
</sst>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%"/>
    <numFmt numFmtId="166" formatCode="0.000"/>
    <numFmt numFmtId="167" formatCode="0.0000"/>
    <numFmt numFmtId="168" formatCode="_-* #,##0.00\ _D_M_-;\-* #,##0.00\ _D_M_-;_-* &quot;-&quot;??\ _D_M_-;_-@_-"/>
    <numFmt numFmtId="169" formatCode="_-[$€-2]* #,##0.00_-;\-[$€-2]* #,##0.00_-;_-[$€-2]* &quot;-&quot;??_-"/>
  </numFmts>
  <fonts count="4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10"/>
      <name val="Wingdings 2"/>
      <family val="1"/>
      <charset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theme="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rgb="FFFA4616"/>
        <bgColor indexed="64"/>
      </patternFill>
    </fill>
    <fill>
      <patternFill patternType="solid">
        <fgColor rgb="FF373A36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20" borderId="0" applyNumberFormat="0" applyBorder="0" applyAlignment="0" applyProtection="0"/>
    <xf numFmtId="0" fontId="22" fillId="31" borderId="27" applyNumberFormat="0" applyAlignment="0" applyProtection="0"/>
    <xf numFmtId="0" fontId="23" fillId="21" borderId="28" applyNumberFormat="0" applyAlignment="0" applyProtection="0"/>
    <xf numFmtId="168" fontId="2" fillId="0" borderId="0" applyFont="0" applyFill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16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30" fillId="0" borderId="31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27" applyNumberFormat="0" applyAlignment="0" applyProtection="0"/>
    <xf numFmtId="0" fontId="32" fillId="0" borderId="32" applyNumberFormat="0" applyFill="0" applyAlignment="0" applyProtection="0"/>
    <xf numFmtId="0" fontId="33" fillId="29" borderId="0" applyNumberFormat="0" applyBorder="0" applyAlignment="0" applyProtection="0"/>
    <xf numFmtId="0" fontId="2" fillId="0" borderId="0"/>
    <xf numFmtId="0" fontId="2" fillId="28" borderId="33" applyNumberFormat="0" applyFont="0" applyAlignment="0" applyProtection="0"/>
    <xf numFmtId="0" fontId="34" fillId="31" borderId="34" applyNumberFormat="0" applyAlignment="0" applyProtection="0"/>
    <xf numFmtId="4" fontId="35" fillId="36" borderId="35" applyNumberFormat="0" applyProtection="0">
      <alignment vertical="center"/>
    </xf>
    <xf numFmtId="4" fontId="36" fillId="36" borderId="35" applyNumberFormat="0" applyProtection="0">
      <alignment vertical="center"/>
    </xf>
    <xf numFmtId="4" fontId="35" fillId="36" borderId="35" applyNumberFormat="0" applyProtection="0">
      <alignment horizontal="left" vertical="center" indent="1"/>
    </xf>
    <xf numFmtId="0" fontId="35" fillId="36" borderId="35" applyNumberFormat="0" applyProtection="0">
      <alignment horizontal="left" vertical="top" indent="1"/>
    </xf>
    <xf numFmtId="4" fontId="35" fillId="5" borderId="0" applyNumberFormat="0" applyProtection="0">
      <alignment horizontal="left" vertical="center" indent="1"/>
    </xf>
    <xf numFmtId="4" fontId="14" fillId="10" borderId="35" applyNumberFormat="0" applyProtection="0">
      <alignment horizontal="right" vertical="center"/>
    </xf>
    <xf numFmtId="4" fontId="14" fillId="6" borderId="35" applyNumberFormat="0" applyProtection="0">
      <alignment horizontal="right" vertical="center"/>
    </xf>
    <xf numFmtId="4" fontId="14" fillId="37" borderId="35" applyNumberFormat="0" applyProtection="0">
      <alignment horizontal="right" vertical="center"/>
    </xf>
    <xf numFmtId="4" fontId="14" fillId="38" borderId="35" applyNumberFormat="0" applyProtection="0">
      <alignment horizontal="right" vertical="center"/>
    </xf>
    <xf numFmtId="4" fontId="14" fillId="39" borderId="35" applyNumberFormat="0" applyProtection="0">
      <alignment horizontal="right" vertical="center"/>
    </xf>
    <xf numFmtId="4" fontId="14" fillId="40" borderId="35" applyNumberFormat="0" applyProtection="0">
      <alignment horizontal="right" vertical="center"/>
    </xf>
    <xf numFmtId="4" fontId="14" fillId="12" borderId="35" applyNumberFormat="0" applyProtection="0">
      <alignment horizontal="right" vertical="center"/>
    </xf>
    <xf numFmtId="4" fontId="14" fillId="41" borderId="35" applyNumberFormat="0" applyProtection="0">
      <alignment horizontal="right" vertical="center"/>
    </xf>
    <xf numFmtId="4" fontId="14" fillId="42" borderId="35" applyNumberFormat="0" applyProtection="0">
      <alignment horizontal="right" vertical="center"/>
    </xf>
    <xf numFmtId="4" fontId="35" fillId="43" borderId="36" applyNumberFormat="0" applyProtection="0">
      <alignment horizontal="left" vertical="center" indent="1"/>
    </xf>
    <xf numFmtId="4" fontId="14" fillId="44" borderId="0" applyNumberFormat="0" applyProtection="0">
      <alignment horizontal="left" vertical="center" indent="1"/>
    </xf>
    <xf numFmtId="4" fontId="37" fillId="11" borderId="0" applyNumberFormat="0" applyProtection="0">
      <alignment horizontal="left" vertical="center" indent="1"/>
    </xf>
    <xf numFmtId="4" fontId="14" fillId="5" borderId="35" applyNumberFormat="0" applyProtection="0">
      <alignment horizontal="right" vertical="center"/>
    </xf>
    <xf numFmtId="4" fontId="14" fillId="44" borderId="0" applyNumberFormat="0" applyProtection="0">
      <alignment horizontal="left" vertical="center" indent="1"/>
    </xf>
    <xf numFmtId="4" fontId="14" fillId="5" borderId="0" applyNumberFormat="0" applyProtection="0">
      <alignment horizontal="left" vertical="center" indent="1"/>
    </xf>
    <xf numFmtId="0" fontId="2" fillId="11" borderId="35" applyNumberFormat="0" applyProtection="0">
      <alignment horizontal="left" vertical="center" indent="1"/>
    </xf>
    <xf numFmtId="0" fontId="2" fillId="11" borderId="35" applyNumberFormat="0" applyProtection="0">
      <alignment horizontal="left" vertical="top" indent="1"/>
    </xf>
    <xf numFmtId="0" fontId="2" fillId="5" borderId="35" applyNumberFormat="0" applyProtection="0">
      <alignment horizontal="left" vertical="center" indent="1"/>
    </xf>
    <xf numFmtId="0" fontId="2" fillId="5" borderId="35" applyNumberFormat="0" applyProtection="0">
      <alignment horizontal="left" vertical="top" indent="1"/>
    </xf>
    <xf numFmtId="0" fontId="2" fillId="9" borderId="35" applyNumberFormat="0" applyProtection="0">
      <alignment horizontal="left" vertical="center" indent="1"/>
    </xf>
    <xf numFmtId="0" fontId="2" fillId="9" borderId="35" applyNumberFormat="0" applyProtection="0">
      <alignment horizontal="left" vertical="top" indent="1"/>
    </xf>
    <xf numFmtId="0" fontId="2" fillId="44" borderId="35" applyNumberFormat="0" applyProtection="0">
      <alignment horizontal="left" vertical="center" indent="1"/>
    </xf>
    <xf numFmtId="0" fontId="2" fillId="44" borderId="35" applyNumberFormat="0" applyProtection="0">
      <alignment horizontal="left" vertical="top" indent="1"/>
    </xf>
    <xf numFmtId="0" fontId="2" fillId="8" borderId="26" applyNumberFormat="0">
      <protection locked="0"/>
    </xf>
    <xf numFmtId="4" fontId="14" fillId="7" borderId="35" applyNumberFormat="0" applyProtection="0">
      <alignment vertical="center"/>
    </xf>
    <xf numFmtId="4" fontId="38" fillId="7" borderId="35" applyNumberFormat="0" applyProtection="0">
      <alignment vertical="center"/>
    </xf>
    <xf numFmtId="4" fontId="14" fillId="7" borderId="35" applyNumberFormat="0" applyProtection="0">
      <alignment horizontal="left" vertical="center" indent="1"/>
    </xf>
    <xf numFmtId="0" fontId="14" fillId="7" borderId="35" applyNumberFormat="0" applyProtection="0">
      <alignment horizontal="left" vertical="top" indent="1"/>
    </xf>
    <xf numFmtId="4" fontId="14" fillId="44" borderId="35" applyNumberFormat="0" applyProtection="0">
      <alignment horizontal="right" vertical="center"/>
    </xf>
    <xf numFmtId="4" fontId="38" fillId="44" borderId="35" applyNumberFormat="0" applyProtection="0">
      <alignment horizontal="right" vertical="center"/>
    </xf>
    <xf numFmtId="4" fontId="14" fillId="5" borderId="35" applyNumberFormat="0" applyProtection="0">
      <alignment horizontal="left" vertical="center" indent="1"/>
    </xf>
    <xf numFmtId="0" fontId="14" fillId="5" borderId="35" applyNumberFormat="0" applyProtection="0">
      <alignment horizontal="left" vertical="top" indent="1"/>
    </xf>
    <xf numFmtId="4" fontId="39" fillId="45" borderId="0" applyNumberFormat="0" applyProtection="0">
      <alignment horizontal="left" vertical="center" indent="1"/>
    </xf>
    <xf numFmtId="4" fontId="11" fillId="44" borderId="35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37" applyNumberFormat="0" applyFill="0" applyAlignment="0" applyProtection="0"/>
    <xf numFmtId="0" fontId="41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3" fillId="0" borderId="0" xfId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/>
    <xf numFmtId="0" fontId="1" fillId="0" borderId="0" xfId="0" applyFont="1" applyFill="1"/>
    <xf numFmtId="0" fontId="10" fillId="0" borderId="0" xfId="0" applyFont="1" applyFill="1"/>
    <xf numFmtId="0" fontId="2" fillId="2" borderId="0" xfId="0" applyFont="1" applyFill="1"/>
    <xf numFmtId="0" fontId="1" fillId="0" borderId="0" xfId="0" applyFont="1" applyAlignment="1"/>
    <xf numFmtId="2" fontId="2" fillId="0" borderId="0" xfId="0" applyNumberFormat="1" applyFont="1"/>
    <xf numFmtId="10" fontId="2" fillId="0" borderId="0" xfId="0" applyNumberFormat="1" applyFont="1"/>
    <xf numFmtId="0" fontId="2" fillId="0" borderId="0" xfId="0" applyFont="1" applyFill="1"/>
    <xf numFmtId="165" fontId="2" fillId="0" borderId="0" xfId="0" applyNumberFormat="1" applyFont="1"/>
    <xf numFmtId="0" fontId="9" fillId="0" borderId="0" xfId="0" applyFont="1"/>
    <xf numFmtId="2" fontId="2" fillId="2" borderId="0" xfId="0" applyNumberFormat="1" applyFont="1" applyFill="1"/>
    <xf numFmtId="1" fontId="12" fillId="0" borderId="0" xfId="0" applyNumberFormat="1" applyFont="1"/>
    <xf numFmtId="0" fontId="12" fillId="0" borderId="0" xfId="0" applyFont="1"/>
    <xf numFmtId="2" fontId="12" fillId="0" borderId="0" xfId="0" applyNumberFormat="1" applyFont="1" applyBorder="1"/>
    <xf numFmtId="2" fontId="12" fillId="0" borderId="0" xfId="0" applyNumberFormat="1" applyFont="1" applyAlignment="1"/>
    <xf numFmtId="167" fontId="11" fillId="0" borderId="0" xfId="0" applyNumberFormat="1" applyFont="1" applyBorder="1"/>
    <xf numFmtId="2" fontId="11" fillId="0" borderId="0" xfId="0" applyNumberFormat="1" applyFont="1"/>
    <xf numFmtId="0" fontId="11" fillId="0" borderId="0" xfId="0" applyFont="1"/>
    <xf numFmtId="0" fontId="13" fillId="0" borderId="0" xfId="0" applyFont="1"/>
    <xf numFmtId="0" fontId="2" fillId="0" borderId="1" xfId="0" applyFont="1" applyBorder="1"/>
    <xf numFmtId="0" fontId="2" fillId="0" borderId="3" xfId="0" applyFont="1" applyBorder="1"/>
    <xf numFmtId="1" fontId="2" fillId="3" borderId="0" xfId="0" applyNumberFormat="1" applyFont="1" applyFill="1"/>
    <xf numFmtId="0" fontId="2" fillId="4" borderId="0" xfId="0" applyFont="1" applyFill="1"/>
    <xf numFmtId="165" fontId="2" fillId="0" borderId="5" xfId="0" applyNumberFormat="1" applyFont="1" applyBorder="1"/>
    <xf numFmtId="2" fontId="2" fillId="0" borderId="0" xfId="0" applyNumberFormat="1" applyFont="1" applyBorder="1"/>
    <xf numFmtId="2" fontId="2" fillId="0" borderId="2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/>
    <xf numFmtId="0" fontId="2" fillId="0" borderId="11" xfId="0" applyFont="1" applyBorder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/>
    <xf numFmtId="165" fontId="2" fillId="0" borderId="5" xfId="0" applyNumberFormat="1" applyFont="1" applyFill="1" applyBorder="1"/>
    <xf numFmtId="0" fontId="12" fillId="0" borderId="0" xfId="0" applyFont="1" applyFill="1"/>
    <xf numFmtId="10" fontId="12" fillId="0" borderId="0" xfId="0" applyNumberFormat="1" applyFont="1" applyFill="1"/>
    <xf numFmtId="0" fontId="12" fillId="0" borderId="0" xfId="0" applyNumberFormat="1" applyFont="1" applyFill="1"/>
    <xf numFmtId="166" fontId="2" fillId="0" borderId="0" xfId="0" applyNumberFormat="1" applyFont="1"/>
    <xf numFmtId="0" fontId="15" fillId="0" borderId="0" xfId="0" applyFont="1"/>
    <xf numFmtId="2" fontId="2" fillId="0" borderId="0" xfId="0" applyNumberFormat="1" applyFont="1" applyFill="1" applyBorder="1"/>
    <xf numFmtId="10" fontId="2" fillId="0" borderId="0" xfId="0" applyNumberFormat="1" applyFont="1" applyFill="1"/>
    <xf numFmtId="0" fontId="9" fillId="0" borderId="0" xfId="0" applyFont="1" applyFill="1"/>
    <xf numFmtId="10" fontId="14" fillId="0" borderId="0" xfId="0" applyNumberFormat="1" applyFont="1" applyFill="1"/>
    <xf numFmtId="15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Fill="1"/>
    <xf numFmtId="15" fontId="2" fillId="0" borderId="14" xfId="0" applyNumberFormat="1" applyFont="1" applyBorder="1" applyAlignment="1">
      <alignment horizontal="center"/>
    </xf>
    <xf numFmtId="15" fontId="2" fillId="0" borderId="15" xfId="0" applyNumberFormat="1" applyFont="1" applyBorder="1" applyAlignment="1">
      <alignment horizontal="center"/>
    </xf>
    <xf numFmtId="15" fontId="2" fillId="0" borderId="25" xfId="0" applyNumberFormat="1" applyFont="1" applyBorder="1" applyAlignment="1">
      <alignment horizontal="center"/>
    </xf>
    <xf numFmtId="0" fontId="1" fillId="3" borderId="0" xfId="0" applyFont="1" applyFill="1"/>
    <xf numFmtId="2" fontId="2" fillId="0" borderId="0" xfId="0" applyNumberFormat="1" applyFont="1" applyAlignment="1"/>
    <xf numFmtId="2" fontId="2" fillId="0" borderId="20" xfId="0" applyNumberFormat="1" applyFont="1" applyFill="1" applyBorder="1"/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1" fillId="0" borderId="0" xfId="0" applyFont="1" applyFill="1" applyBorder="1"/>
    <xf numFmtId="2" fontId="2" fillId="0" borderId="0" xfId="0" applyNumberFormat="1" applyFont="1"/>
    <xf numFmtId="0" fontId="2" fillId="0" borderId="1" xfId="0" applyFont="1" applyBorder="1"/>
    <xf numFmtId="0" fontId="2" fillId="0" borderId="3" xfId="0" applyFont="1" applyBorder="1"/>
    <xf numFmtId="2" fontId="2" fillId="0" borderId="2" xfId="0" applyNumberFormat="1" applyFont="1" applyFill="1" applyBorder="1"/>
    <xf numFmtId="165" fontId="2" fillId="0" borderId="5" xfId="0" applyNumberFormat="1" applyFont="1" applyFill="1" applyBorder="1"/>
    <xf numFmtId="2" fontId="2" fillId="0" borderId="0" xfId="0" applyNumberFormat="1" applyFont="1" applyFill="1" applyBorder="1"/>
    <xf numFmtId="166" fontId="12" fillId="0" borderId="0" xfId="0" applyNumberFormat="1" applyFont="1"/>
    <xf numFmtId="164" fontId="2" fillId="0" borderId="15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46" borderId="0" xfId="0" applyFont="1" applyFill="1"/>
    <xf numFmtId="0" fontId="2" fillId="46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/>
    <xf numFmtId="0" fontId="2" fillId="0" borderId="0" xfId="0" applyFont="1" applyFill="1"/>
    <xf numFmtId="165" fontId="2" fillId="0" borderId="0" xfId="0" applyNumberFormat="1" applyFont="1"/>
    <xf numFmtId="0" fontId="2" fillId="0" borderId="0" xfId="0" applyFont="1" applyBorder="1"/>
    <xf numFmtId="0" fontId="2" fillId="0" borderId="1" xfId="0" applyFont="1" applyBorder="1"/>
    <xf numFmtId="0" fontId="2" fillId="0" borderId="3" xfId="0" applyFont="1" applyBorder="1"/>
    <xf numFmtId="0" fontId="2" fillId="4" borderId="0" xfId="0" applyFont="1" applyFill="1"/>
    <xf numFmtId="1" fontId="2" fillId="0" borderId="0" xfId="0" applyNumberFormat="1" applyFont="1" applyBorder="1"/>
    <xf numFmtId="1" fontId="2" fillId="0" borderId="2" xfId="0" applyNumberFormat="1" applyFont="1" applyBorder="1"/>
    <xf numFmtId="10" fontId="2" fillId="0" borderId="4" xfId="0" applyNumberFormat="1" applyFont="1" applyBorder="1"/>
    <xf numFmtId="10" fontId="2" fillId="0" borderId="5" xfId="0" applyNumberFormat="1" applyFont="1" applyBorder="1"/>
    <xf numFmtId="2" fontId="2" fillId="0" borderId="0" xfId="0" applyNumberFormat="1" applyFont="1" applyBorder="1"/>
    <xf numFmtId="1" fontId="2" fillId="0" borderId="19" xfId="0" applyNumberFormat="1" applyFont="1" applyBorder="1"/>
    <xf numFmtId="1" fontId="2" fillId="0" borderId="20" xfId="0" applyNumberFormat="1" applyFont="1" applyBorder="1"/>
    <xf numFmtId="165" fontId="2" fillId="0" borderId="4" xfId="0" applyNumberFormat="1" applyFont="1" applyFill="1" applyBorder="1"/>
    <xf numFmtId="165" fontId="2" fillId="0" borderId="5" xfId="0" applyNumberFormat="1" applyFont="1" applyFill="1" applyBorder="1"/>
    <xf numFmtId="166" fontId="2" fillId="0" borderId="0" xfId="0" applyNumberFormat="1" applyFont="1"/>
    <xf numFmtId="0" fontId="15" fillId="0" borderId="0" xfId="0" applyFont="1"/>
    <xf numFmtId="1" fontId="2" fillId="0" borderId="0" xfId="0" applyNumberFormat="1" applyFont="1" applyFill="1" applyBorder="1"/>
    <xf numFmtId="1" fontId="2" fillId="0" borderId="19" xfId="0" applyNumberFormat="1" applyFont="1" applyFill="1" applyBorder="1"/>
    <xf numFmtId="1" fontId="0" fillId="0" borderId="0" xfId="0" applyNumberFormat="1" applyFill="1" applyBorder="1"/>
    <xf numFmtId="0" fontId="15" fillId="0" borderId="0" xfId="0" applyFont="1" applyFill="1"/>
    <xf numFmtId="1" fontId="2" fillId="46" borderId="19" xfId="0" applyNumberFormat="1" applyFont="1" applyFill="1" applyBorder="1"/>
    <xf numFmtId="1" fontId="2" fillId="46" borderId="0" xfId="0" applyNumberFormat="1" applyFont="1" applyFill="1" applyBorder="1"/>
    <xf numFmtId="10" fontId="2" fillId="46" borderId="0" xfId="0" applyNumberFormat="1" applyFont="1" applyFill="1"/>
    <xf numFmtId="2" fontId="2" fillId="46" borderId="0" xfId="0" applyNumberFormat="1" applyFont="1" applyFill="1" applyBorder="1"/>
    <xf numFmtId="165" fontId="2" fillId="46" borderId="4" xfId="0" applyNumberFormat="1" applyFont="1" applyFill="1" applyBorder="1"/>
    <xf numFmtId="165" fontId="2" fillId="46" borderId="0" xfId="0" applyNumberFormat="1" applyFont="1" applyFill="1"/>
    <xf numFmtId="0" fontId="12" fillId="46" borderId="0" xfId="0" applyFont="1" applyFill="1"/>
    <xf numFmtId="10" fontId="12" fillId="46" borderId="0" xfId="0" applyNumberFormat="1" applyFont="1" applyFill="1"/>
    <xf numFmtId="0" fontId="12" fillId="46" borderId="0" xfId="0" applyNumberFormat="1" applyFont="1" applyFill="1"/>
    <xf numFmtId="2" fontId="2" fillId="46" borderId="0" xfId="0" applyNumberFormat="1" applyFont="1" applyFill="1"/>
    <xf numFmtId="0" fontId="1" fillId="0" borderId="0" xfId="0" applyFont="1" applyBorder="1"/>
    <xf numFmtId="10" fontId="2" fillId="0" borderId="0" xfId="0" applyNumberFormat="1" applyFont="1" applyBorder="1"/>
    <xf numFmtId="0" fontId="2" fillId="0" borderId="0" xfId="0" applyFont="1" applyFill="1" applyBorder="1"/>
    <xf numFmtId="165" fontId="2" fillId="0" borderId="0" xfId="0" applyNumberFormat="1" applyFont="1" applyBorder="1"/>
    <xf numFmtId="0" fontId="9" fillId="0" borderId="0" xfId="0" applyFont="1" applyBorder="1"/>
    <xf numFmtId="0" fontId="9" fillId="0" borderId="0" xfId="0" applyFont="1" applyFill="1" applyBorder="1"/>
    <xf numFmtId="0" fontId="2" fillId="0" borderId="19" xfId="0" applyFont="1" applyBorder="1"/>
    <xf numFmtId="10" fontId="2" fillId="0" borderId="19" xfId="0" applyNumberFormat="1" applyFont="1" applyBorder="1"/>
    <xf numFmtId="1" fontId="2" fillId="0" borderId="20" xfId="0" applyNumberFormat="1" applyFont="1" applyFill="1" applyBorder="1"/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42" fillId="47" borderId="6" xfId="0" applyFont="1" applyFill="1" applyBorder="1"/>
    <xf numFmtId="0" fontId="42" fillId="47" borderId="7" xfId="0" applyFont="1" applyFill="1" applyBorder="1"/>
    <xf numFmtId="0" fontId="42" fillId="47" borderId="8" xfId="0" applyFont="1" applyFill="1" applyBorder="1"/>
    <xf numFmtId="49" fontId="42" fillId="47" borderId="7" xfId="0" applyNumberFormat="1" applyFont="1" applyFill="1" applyBorder="1" applyAlignment="1">
      <alignment horizontal="right"/>
    </xf>
    <xf numFmtId="49" fontId="42" fillId="47" borderId="8" xfId="0" applyNumberFormat="1" applyFont="1" applyFill="1" applyBorder="1" applyAlignment="1">
      <alignment horizontal="right"/>
    </xf>
    <xf numFmtId="0" fontId="42" fillId="48" borderId="38" xfId="0" applyFont="1" applyFill="1" applyBorder="1"/>
    <xf numFmtId="49" fontId="42" fillId="48" borderId="39" xfId="0" quotePrefix="1" applyNumberFormat="1" applyFont="1" applyFill="1" applyBorder="1" applyAlignment="1">
      <alignment horizontal="right"/>
    </xf>
    <xf numFmtId="49" fontId="42" fillId="48" borderId="39" xfId="0" applyNumberFormat="1" applyFont="1" applyFill="1" applyBorder="1" applyAlignment="1">
      <alignment horizontal="right"/>
    </xf>
    <xf numFmtId="49" fontId="42" fillId="48" borderId="40" xfId="0" applyNumberFormat="1" applyFont="1" applyFill="1" applyBorder="1" applyAlignment="1">
      <alignment horizontal="right"/>
    </xf>
    <xf numFmtId="0" fontId="42" fillId="47" borderId="9" xfId="0" applyFont="1" applyFill="1" applyBorder="1" applyAlignment="1">
      <alignment vertical="center" wrapText="1"/>
    </xf>
    <xf numFmtId="0" fontId="42" fillId="47" borderId="12" xfId="0" applyFont="1" applyFill="1" applyBorder="1" applyAlignment="1">
      <alignment horizontal="center" vertical="center" wrapText="1"/>
    </xf>
    <xf numFmtId="0" fontId="42" fillId="47" borderId="13" xfId="0" applyFont="1" applyFill="1" applyBorder="1" applyAlignment="1">
      <alignment horizontal="center" vertical="center" wrapText="1"/>
    </xf>
    <xf numFmtId="0" fontId="42" fillId="48" borderId="21" xfId="0" applyFont="1" applyFill="1" applyBorder="1"/>
    <xf numFmtId="0" fontId="42" fillId="47" borderId="9" xfId="0" applyFont="1" applyFill="1" applyBorder="1" applyAlignment="1">
      <alignment vertical="center"/>
    </xf>
    <xf numFmtId="0" fontId="42" fillId="47" borderId="12" xfId="0" applyFont="1" applyFill="1" applyBorder="1" applyAlignment="1">
      <alignment horizontal="center" vertical="center"/>
    </xf>
    <xf numFmtId="0" fontId="42" fillId="47" borderId="9" xfId="0" applyFont="1" applyFill="1" applyBorder="1"/>
    <xf numFmtId="0" fontId="42" fillId="47" borderId="12" xfId="0" applyFont="1" applyFill="1" applyBorder="1" applyAlignment="1">
      <alignment horizontal="center"/>
    </xf>
    <xf numFmtId="2" fontId="42" fillId="47" borderId="13" xfId="0" applyNumberFormat="1" applyFont="1" applyFill="1" applyBorder="1" applyAlignment="1">
      <alignment horizontal="center"/>
    </xf>
    <xf numFmtId="2" fontId="2" fillId="0" borderId="19" xfId="0" applyNumberFormat="1" applyFont="1" applyBorder="1"/>
    <xf numFmtId="2" fontId="2" fillId="0" borderId="20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42" fillId="48" borderId="22" xfId="0" applyNumberFormat="1" applyFont="1" applyFill="1" applyBorder="1" applyAlignment="1">
      <alignment horizontal="center"/>
    </xf>
    <xf numFmtId="2" fontId="42" fillId="48" borderId="23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16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- 20%" xfId="23" xr:uid="{00000000-0005-0000-0000-000012000000}"/>
    <cellStyle name="Accent1 - 40%" xfId="24" xr:uid="{00000000-0005-0000-0000-000013000000}"/>
    <cellStyle name="Accent1 - 60%" xfId="25" xr:uid="{00000000-0005-0000-0000-000014000000}"/>
    <cellStyle name="Accent1 2" xfId="26" xr:uid="{00000000-0005-0000-0000-000015000000}"/>
    <cellStyle name="Accent1 3" xfId="27" xr:uid="{00000000-0005-0000-0000-000016000000}"/>
    <cellStyle name="Accent2 - 20%" xfId="28" xr:uid="{00000000-0005-0000-0000-000017000000}"/>
    <cellStyle name="Accent2 - 40%" xfId="29" xr:uid="{00000000-0005-0000-0000-000018000000}"/>
    <cellStyle name="Accent2 - 60%" xfId="30" xr:uid="{00000000-0005-0000-0000-000019000000}"/>
    <cellStyle name="Accent2 2" xfId="31" xr:uid="{00000000-0005-0000-0000-00001A000000}"/>
    <cellStyle name="Accent2 3" xfId="32" xr:uid="{00000000-0005-0000-0000-00001B000000}"/>
    <cellStyle name="Accent3 - 20%" xfId="33" xr:uid="{00000000-0005-0000-0000-00001C000000}"/>
    <cellStyle name="Accent3 - 40%" xfId="34" xr:uid="{00000000-0005-0000-0000-00001D000000}"/>
    <cellStyle name="Accent3 - 60%" xfId="35" xr:uid="{00000000-0005-0000-0000-00001E000000}"/>
    <cellStyle name="Accent3 2" xfId="36" xr:uid="{00000000-0005-0000-0000-00001F000000}"/>
    <cellStyle name="Accent3 3" xfId="37" xr:uid="{00000000-0005-0000-0000-000020000000}"/>
    <cellStyle name="Accent4 - 20%" xfId="38" xr:uid="{00000000-0005-0000-0000-000021000000}"/>
    <cellStyle name="Accent4 - 40%" xfId="39" xr:uid="{00000000-0005-0000-0000-000022000000}"/>
    <cellStyle name="Accent4 - 60%" xfId="40" xr:uid="{00000000-0005-0000-0000-000023000000}"/>
    <cellStyle name="Accent4 2" xfId="41" xr:uid="{00000000-0005-0000-0000-000024000000}"/>
    <cellStyle name="Accent4 3" xfId="42" xr:uid="{00000000-0005-0000-0000-000025000000}"/>
    <cellStyle name="Accent5 - 20%" xfId="43" xr:uid="{00000000-0005-0000-0000-000026000000}"/>
    <cellStyle name="Accent5 - 40%" xfId="44" xr:uid="{00000000-0005-0000-0000-000027000000}"/>
    <cellStyle name="Accent5 - 60%" xfId="45" xr:uid="{00000000-0005-0000-0000-000028000000}"/>
    <cellStyle name="Accent5 2" xfId="46" xr:uid="{00000000-0005-0000-0000-000029000000}"/>
    <cellStyle name="Accent5 3" xfId="47" xr:uid="{00000000-0005-0000-0000-00002A000000}"/>
    <cellStyle name="Accent6 - 20%" xfId="48" xr:uid="{00000000-0005-0000-0000-00002B000000}"/>
    <cellStyle name="Accent6 - 40%" xfId="49" xr:uid="{00000000-0005-0000-0000-00002C000000}"/>
    <cellStyle name="Accent6 - 60%" xfId="50" xr:uid="{00000000-0005-0000-0000-00002D000000}"/>
    <cellStyle name="Accent6 2" xfId="51" xr:uid="{00000000-0005-0000-0000-00002E000000}"/>
    <cellStyle name="Accent6 3" xfId="52" xr:uid="{00000000-0005-0000-0000-00002F000000}"/>
    <cellStyle name="Bad 2" xfId="53" xr:uid="{00000000-0005-0000-0000-000030000000}"/>
    <cellStyle name="Calculation 2" xfId="54" xr:uid="{00000000-0005-0000-0000-000031000000}"/>
    <cellStyle name="Check Cell 2" xfId="55" xr:uid="{00000000-0005-0000-0000-000032000000}"/>
    <cellStyle name="Comma 2" xfId="56" xr:uid="{00000000-0005-0000-0000-000033000000}"/>
    <cellStyle name="Emphasis 1" xfId="57" xr:uid="{00000000-0005-0000-0000-000034000000}"/>
    <cellStyle name="Emphasis 2" xfId="58" xr:uid="{00000000-0005-0000-0000-000035000000}"/>
    <cellStyle name="Emphasis 3" xfId="59" xr:uid="{00000000-0005-0000-0000-000036000000}"/>
    <cellStyle name="Euro" xfId="60" xr:uid="{00000000-0005-0000-0000-000037000000}"/>
    <cellStyle name="Explanatory Text 2" xfId="61" xr:uid="{00000000-0005-0000-0000-000038000000}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" builtinId="8"/>
    <cellStyle name="Input 2" xfId="67" xr:uid="{00000000-0005-0000-0000-00003F000000}"/>
    <cellStyle name="Linked Cell 2" xfId="68" xr:uid="{00000000-0005-0000-0000-000040000000}"/>
    <cellStyle name="Neutral 2" xfId="69" xr:uid="{00000000-0005-0000-0000-000041000000}"/>
    <cellStyle name="Normal" xfId="0" builtinId="0"/>
    <cellStyle name="Normal 2" xfId="4" xr:uid="{00000000-0005-0000-0000-000043000000}"/>
    <cellStyle name="Normal 2 2" xfId="70" xr:uid="{00000000-0005-0000-0000-000044000000}"/>
    <cellStyle name="Note 2" xfId="71" xr:uid="{00000000-0005-0000-0000-000045000000}"/>
    <cellStyle name="Output 2" xfId="72" xr:uid="{00000000-0005-0000-0000-000046000000}"/>
    <cellStyle name="Percent 2" xfId="2" xr:uid="{00000000-0005-0000-0000-000048000000}"/>
    <cellStyle name="Percent 2 2" xfId="3" xr:uid="{00000000-0005-0000-0000-000049000000}"/>
    <cellStyle name="SAPBEXaggData" xfId="73" xr:uid="{00000000-0005-0000-0000-00004A000000}"/>
    <cellStyle name="SAPBEXaggDataEmph" xfId="74" xr:uid="{00000000-0005-0000-0000-00004B000000}"/>
    <cellStyle name="SAPBEXaggItem" xfId="75" xr:uid="{00000000-0005-0000-0000-00004C000000}"/>
    <cellStyle name="SAPBEXaggItemX" xfId="76" xr:uid="{00000000-0005-0000-0000-00004D000000}"/>
    <cellStyle name="SAPBEXchaText" xfId="77" xr:uid="{00000000-0005-0000-0000-00004E000000}"/>
    <cellStyle name="SAPBEXexcBad7" xfId="78" xr:uid="{00000000-0005-0000-0000-00004F000000}"/>
    <cellStyle name="SAPBEXexcBad8" xfId="79" xr:uid="{00000000-0005-0000-0000-000050000000}"/>
    <cellStyle name="SAPBEXexcBad9" xfId="80" xr:uid="{00000000-0005-0000-0000-000051000000}"/>
    <cellStyle name="SAPBEXexcCritical4" xfId="81" xr:uid="{00000000-0005-0000-0000-000052000000}"/>
    <cellStyle name="SAPBEXexcCritical5" xfId="82" xr:uid="{00000000-0005-0000-0000-000053000000}"/>
    <cellStyle name="SAPBEXexcCritical6" xfId="83" xr:uid="{00000000-0005-0000-0000-000054000000}"/>
    <cellStyle name="SAPBEXexcGood1" xfId="84" xr:uid="{00000000-0005-0000-0000-000055000000}"/>
    <cellStyle name="SAPBEXexcGood2" xfId="85" xr:uid="{00000000-0005-0000-0000-000056000000}"/>
    <cellStyle name="SAPBEXexcGood3" xfId="86" xr:uid="{00000000-0005-0000-0000-000057000000}"/>
    <cellStyle name="SAPBEXfilterDrill" xfId="87" xr:uid="{00000000-0005-0000-0000-000058000000}"/>
    <cellStyle name="SAPBEXfilterItem" xfId="88" xr:uid="{00000000-0005-0000-0000-000059000000}"/>
    <cellStyle name="SAPBEXfilterText" xfId="89" xr:uid="{00000000-0005-0000-0000-00005A000000}"/>
    <cellStyle name="SAPBEXformats" xfId="90" xr:uid="{00000000-0005-0000-0000-00005B000000}"/>
    <cellStyle name="SAPBEXheaderItem" xfId="91" xr:uid="{00000000-0005-0000-0000-00005C000000}"/>
    <cellStyle name="SAPBEXheaderText" xfId="92" xr:uid="{00000000-0005-0000-0000-00005D000000}"/>
    <cellStyle name="SAPBEXHLevel0" xfId="93" xr:uid="{00000000-0005-0000-0000-00005E000000}"/>
    <cellStyle name="SAPBEXHLevel0X" xfId="94" xr:uid="{00000000-0005-0000-0000-00005F000000}"/>
    <cellStyle name="SAPBEXHLevel1" xfId="95" xr:uid="{00000000-0005-0000-0000-000060000000}"/>
    <cellStyle name="SAPBEXHLevel1X" xfId="96" xr:uid="{00000000-0005-0000-0000-000061000000}"/>
    <cellStyle name="SAPBEXHLevel2" xfId="97" xr:uid="{00000000-0005-0000-0000-000062000000}"/>
    <cellStyle name="SAPBEXHLevel2X" xfId="98" xr:uid="{00000000-0005-0000-0000-000063000000}"/>
    <cellStyle name="SAPBEXHLevel3" xfId="99" xr:uid="{00000000-0005-0000-0000-000064000000}"/>
    <cellStyle name="SAPBEXHLevel3X" xfId="100" xr:uid="{00000000-0005-0000-0000-000065000000}"/>
    <cellStyle name="SAPBEXinputData" xfId="101" xr:uid="{00000000-0005-0000-0000-000066000000}"/>
    <cellStyle name="SAPBEXresData" xfId="102" xr:uid="{00000000-0005-0000-0000-000067000000}"/>
    <cellStyle name="SAPBEXresDataEmph" xfId="103" xr:uid="{00000000-0005-0000-0000-000068000000}"/>
    <cellStyle name="SAPBEXresItem" xfId="104" xr:uid="{00000000-0005-0000-0000-000069000000}"/>
    <cellStyle name="SAPBEXresItemX" xfId="105" xr:uid="{00000000-0005-0000-0000-00006A000000}"/>
    <cellStyle name="SAPBEXstdData" xfId="106" xr:uid="{00000000-0005-0000-0000-00006B000000}"/>
    <cellStyle name="SAPBEXstdDataEmph" xfId="107" xr:uid="{00000000-0005-0000-0000-00006C000000}"/>
    <cellStyle name="SAPBEXstdItem" xfId="108" xr:uid="{00000000-0005-0000-0000-00006D000000}"/>
    <cellStyle name="SAPBEXstdItemX" xfId="109" xr:uid="{00000000-0005-0000-0000-00006E000000}"/>
    <cellStyle name="SAPBEXtitle" xfId="110" xr:uid="{00000000-0005-0000-0000-00006F000000}"/>
    <cellStyle name="SAPBEXundefined" xfId="111" xr:uid="{00000000-0005-0000-0000-000070000000}"/>
    <cellStyle name="Sheet Title" xfId="112" xr:uid="{00000000-0005-0000-0000-000071000000}"/>
    <cellStyle name="Title 2" xfId="113" xr:uid="{00000000-0005-0000-0000-000072000000}"/>
    <cellStyle name="Total 2" xfId="114" xr:uid="{00000000-0005-0000-0000-000073000000}"/>
    <cellStyle name="Warning Text 2" xfId="115" xr:uid="{00000000-0005-0000-0000-00007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9B9FF"/>
      <rgbColor rgb="00993366"/>
      <rgbColor rgb="00FFFFCC"/>
      <rgbColor rgb="00CCFFFF"/>
      <rgbColor rgb="00660066"/>
      <rgbColor rgb="001A10A0"/>
      <rgbColor rgb="000066CC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4616"/>
      <color rgb="FF373A36"/>
      <color rgb="FFFDB29D"/>
      <color rgb="FFFC977C"/>
      <color rgb="FF69B3E7"/>
      <color rgb="FF004C45"/>
      <color rgb="FF01426A"/>
      <color rgb="FFA0DAB3"/>
      <color rgb="FFFDDA24"/>
      <color rgb="FF7D8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E5B-41B8-B4B7-C8DC2E033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883648"/>
        <c:axId val="99885824"/>
      </c:lineChart>
      <c:catAx>
        <c:axId val="9988364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88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858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883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701-435F-81C3-6B1643159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42496"/>
        <c:axId val="54844032"/>
      </c:lineChart>
      <c:catAx>
        <c:axId val="5484249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4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8440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42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7EC-47F7-8980-8DA4DC47C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51840"/>
        <c:axId val="54878208"/>
      </c:lineChart>
      <c:catAx>
        <c:axId val="5485184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7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8782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51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68-4A67-9CFC-82323AEC4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02144"/>
        <c:axId val="54912128"/>
      </c:lineChart>
      <c:catAx>
        <c:axId val="5490214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1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121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02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375-4225-82ED-4CC548C3A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32928"/>
        <c:axId val="55134464"/>
      </c:lineChart>
      <c:catAx>
        <c:axId val="5513292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3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1344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32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ABD-4E68-8E27-220AF041D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50464"/>
        <c:axId val="55152000"/>
      </c:lineChart>
      <c:catAx>
        <c:axId val="5515046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5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1520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50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215-4444-AA4B-405212E6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749760"/>
        <c:axId val="70656768"/>
      </c:lineChart>
      <c:catAx>
        <c:axId val="6974976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5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65676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749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3E1-4421-A918-017E961D5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676864"/>
        <c:axId val="70678400"/>
      </c:lineChart>
      <c:catAx>
        <c:axId val="7067686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7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6784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76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27D-4466-A1A6-1657E1217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02592"/>
        <c:axId val="70704128"/>
      </c:lineChart>
      <c:catAx>
        <c:axId val="7070259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0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7041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02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3A4-4917-B0C4-4AD5BA63A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87168"/>
        <c:axId val="88605056"/>
      </c:lineChart>
      <c:catAx>
        <c:axId val="7528716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0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6050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87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368-4F94-A59B-F335EC717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629248"/>
        <c:axId val="88630784"/>
      </c:lineChart>
      <c:catAx>
        <c:axId val="8862924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3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6307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29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E90-4FF0-937F-E285B88F3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472192"/>
        <c:axId val="167060224"/>
      </c:lineChart>
      <c:catAx>
        <c:axId val="15247219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06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0602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472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087-47E6-B964-35CD71D2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654976"/>
        <c:axId val="88656512"/>
      </c:lineChart>
      <c:catAx>
        <c:axId val="8865497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5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6565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5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735-4E55-8A32-A0AA2644C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956992"/>
        <c:axId val="99958784"/>
      </c:lineChart>
      <c:catAx>
        <c:axId val="9995699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5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9587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56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F6B-4542-B9BE-2CC6E44ED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966336"/>
        <c:axId val="101405824"/>
      </c:lineChart>
      <c:catAx>
        <c:axId val="9996633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0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4058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66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08-41B0-80B7-44DDC636E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25920"/>
        <c:axId val="101427456"/>
      </c:lineChart>
      <c:catAx>
        <c:axId val="10142592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2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4274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25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E6B-4653-8B41-BD41548B2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819136"/>
        <c:axId val="103820672"/>
      </c:lineChart>
      <c:catAx>
        <c:axId val="10381913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82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8206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819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B5B-4D45-A60E-CA0CB07D5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836672"/>
        <c:axId val="103846656"/>
      </c:lineChart>
      <c:catAx>
        <c:axId val="10383667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84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8466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836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C6A-4511-B2F1-026C4A687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853056"/>
        <c:axId val="103858944"/>
      </c:lineChart>
      <c:catAx>
        <c:axId val="10385305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85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8589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853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B14-4016-8DFA-86ABBD82D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866752"/>
        <c:axId val="103868288"/>
      </c:lineChart>
      <c:catAx>
        <c:axId val="10386675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86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8682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866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67E-4A31-A1F2-4A9DC4B39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748544"/>
        <c:axId val="104750080"/>
      </c:lineChart>
      <c:catAx>
        <c:axId val="10474854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5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500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48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3DD-447F-B587-F414F8F56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766080"/>
        <c:axId val="104780160"/>
      </c:lineChart>
      <c:catAx>
        <c:axId val="10476608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8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801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66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976-4C66-965D-DCED0DDF7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40576"/>
        <c:axId val="53242112"/>
      </c:lineChart>
      <c:catAx>
        <c:axId val="5324057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421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0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3BF-4D16-B290-D010C0CAC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923136"/>
        <c:axId val="104924672"/>
      </c:lineChart>
      <c:catAx>
        <c:axId val="10492313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2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246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23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390-44E5-822C-DFBEBB86B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952960"/>
        <c:axId val="104954496"/>
      </c:lineChart>
      <c:catAx>
        <c:axId val="10495296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5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544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52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45D-4B35-B845-BB521DB48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974592"/>
        <c:axId val="109907968"/>
      </c:lineChart>
      <c:catAx>
        <c:axId val="10497459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0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90796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74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08944384922992"/>
          <c:y val="0.10196117479003826"/>
          <c:w val="0.73214365511611401"/>
          <c:h val="0.61176704874022958"/>
        </c:manualLayout>
      </c:layout>
      <c:areaChart>
        <c:grouping val="stacked"/>
        <c:varyColors val="0"/>
        <c:ser>
          <c:idx val="0"/>
          <c:order val="0"/>
          <c:tx>
            <c:strRef>
              <c:f>'Appendix A1 - Data Tables'!$B$25</c:f>
              <c:strCache>
                <c:ptCount val="1"/>
                <c:pt idx="0">
                  <c:v>Firm</c:v>
                </c:pt>
              </c:strCache>
            </c:strRef>
          </c:tx>
          <c:spPr>
            <a:solidFill>
              <a:srgbClr val="FA461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'Appendix A1 - Data Tables'!$C$24:$V$24</c:f>
              <c:numCache>
                <c:formatCode>General</c:formatCod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'Appendix A1 - Data Tables'!$C$25:$V$25</c:f>
              <c:numCache>
                <c:formatCode>0</c:formatCode>
                <c:ptCount val="20"/>
                <c:pt idx="0">
                  <c:v>63.878586999999996</c:v>
                </c:pt>
                <c:pt idx="1">
                  <c:v>61.807511560999991</c:v>
                </c:pt>
                <c:pt idx="2">
                  <c:v>68.813568895333489</c:v>
                </c:pt>
                <c:pt idx="3">
                  <c:v>69.938365539999992</c:v>
                </c:pt>
                <c:pt idx="4">
                  <c:v>70.636556592999995</c:v>
                </c:pt>
                <c:pt idx="5">
                  <c:v>69.92</c:v>
                </c:pt>
                <c:pt idx="6">
                  <c:v>67.266215457000001</c:v>
                </c:pt>
                <c:pt idx="7">
                  <c:v>66.539000000000001</c:v>
                </c:pt>
                <c:pt idx="8">
                  <c:v>67.577633574000004</c:v>
                </c:pt>
                <c:pt idx="9">
                  <c:v>69.308764654000001</c:v>
                </c:pt>
                <c:pt idx="10">
                  <c:v>69.536281614999993</c:v>
                </c:pt>
                <c:pt idx="11">
                  <c:v>70.205623099000007</c:v>
                </c:pt>
                <c:pt idx="12">
                  <c:v>70.652903749000004</c:v>
                </c:pt>
                <c:pt idx="13">
                  <c:v>70.889184578999988</c:v>
                </c:pt>
                <c:pt idx="14">
                  <c:v>70.844193075999996</c:v>
                </c:pt>
                <c:pt idx="15">
                  <c:v>71.798059615</c:v>
                </c:pt>
                <c:pt idx="16">
                  <c:v>71.288005936999994</c:v>
                </c:pt>
                <c:pt idx="17">
                  <c:v>71.249037243000004</c:v>
                </c:pt>
                <c:pt idx="18">
                  <c:v>71.247767527000008</c:v>
                </c:pt>
                <c:pt idx="19">
                  <c:v>71.249974965999996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A-4E2B-A539-BFA4D8064E35}"/>
            </c:ext>
          </c:extLst>
        </c:ser>
        <c:ser>
          <c:idx val="1"/>
          <c:order val="1"/>
          <c:tx>
            <c:strRef>
              <c:f>'Appendix A1 - Data Tables'!$B$26</c:f>
              <c:strCache>
                <c:ptCount val="1"/>
                <c:pt idx="0">
                  <c:v>Int</c:v>
                </c:pt>
              </c:strCache>
            </c:strRef>
          </c:tx>
          <c:spPr>
            <a:solidFill>
              <a:srgbClr val="FDB29D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'Appendix A1 - Data Tables'!$C$24:$V$24</c:f>
              <c:numCache>
                <c:formatCode>General</c:formatCod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'Appendix A1 - Data Tables'!$C$26:$V$26</c:f>
              <c:numCache>
                <c:formatCode>0</c:formatCode>
                <c:ptCount val="20"/>
                <c:pt idx="0">
                  <c:v>9.6494303000000006</c:v>
                </c:pt>
                <c:pt idx="1">
                  <c:v>9.5692021069999988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A-4E2B-A539-BFA4D8064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47136"/>
        <c:axId val="109953024"/>
      </c:areaChart>
      <c:lineChart>
        <c:grouping val="standard"/>
        <c:varyColors val="0"/>
        <c:ser>
          <c:idx val="5"/>
          <c:order val="2"/>
          <c:tx>
            <c:strRef>
              <c:f>'Appendix A1 - Data Tables'!$B$27</c:f>
              <c:strCache>
                <c:ptCount val="1"/>
                <c:pt idx="0">
                  <c:v>Growth</c:v>
                </c:pt>
              </c:strCache>
            </c:strRef>
          </c:tx>
          <c:spPr>
            <a:ln w="25400">
              <a:solidFill>
                <a:srgbClr val="373A36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3FBA-4E2B-A539-BFA4D8064E35}"/>
              </c:ext>
            </c:extLst>
          </c:dPt>
          <c:dPt>
            <c:idx val="11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3FBA-4E2B-A539-BFA4D8064E35}"/>
              </c:ext>
            </c:extLst>
          </c:dPt>
          <c:dPt>
            <c:idx val="12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3FBA-4E2B-A539-BFA4D8064E35}"/>
              </c:ext>
            </c:extLst>
          </c:dPt>
          <c:dPt>
            <c:idx val="13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9-3FBA-4E2B-A539-BFA4D8064E35}"/>
              </c:ext>
            </c:extLst>
          </c:dPt>
          <c:dPt>
            <c:idx val="14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B-3FBA-4E2B-A539-BFA4D8064E35}"/>
              </c:ext>
            </c:extLst>
          </c:dPt>
          <c:dPt>
            <c:idx val="15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D-3FBA-4E2B-A539-BFA4D8064E35}"/>
              </c:ext>
            </c:extLst>
          </c:dPt>
          <c:dPt>
            <c:idx val="16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F-3FBA-4E2B-A539-BFA4D8064E35}"/>
              </c:ext>
            </c:extLst>
          </c:dPt>
          <c:dPt>
            <c:idx val="17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1-3FBA-4E2B-A539-BFA4D8064E35}"/>
              </c:ext>
            </c:extLst>
          </c:dPt>
          <c:dPt>
            <c:idx val="18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3-3FBA-4E2B-A539-BFA4D8064E35}"/>
              </c:ext>
            </c:extLst>
          </c:dPt>
          <c:dPt>
            <c:idx val="19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5-3FBA-4E2B-A539-BFA4D8064E35}"/>
              </c:ext>
            </c:extLst>
          </c:dPt>
          <c:cat>
            <c:numRef>
              <c:f>'Appendix A1 - Data Tables'!$C$24:$V$24</c:f>
              <c:numCache>
                <c:formatCode>General</c:formatCod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'Appendix A1 - Data Tables'!$C$27:$V$27</c:f>
              <c:numCache>
                <c:formatCode>0.00%</c:formatCode>
                <c:ptCount val="20"/>
                <c:pt idx="0">
                  <c:v>-0.11170288205170371</c:v>
                </c:pt>
                <c:pt idx="1">
                  <c:v>-2.925828427036898E-2</c:v>
                </c:pt>
                <c:pt idx="2">
                  <c:v>-3.5910097858927174E-2</c:v>
                </c:pt>
                <c:pt idx="3">
                  <c:v>1.6345564729789503E-2</c:v>
                </c:pt>
                <c:pt idx="4">
                  <c:v>9.9829478085341344E-3</c:v>
                </c:pt>
                <c:pt idx="5">
                  <c:v>-1.0144274120392257E-2</c:v>
                </c:pt>
                <c:pt idx="6">
                  <c:v>-3.7954584425057211E-2</c:v>
                </c:pt>
                <c:pt idx="7">
                  <c:v>-1.0811005971710613E-2</c:v>
                </c:pt>
                <c:pt idx="8">
                  <c:v>1.5609395602578969E-2</c:v>
                </c:pt>
                <c:pt idx="9">
                  <c:v>2.5616923654249373E-2</c:v>
                </c:pt>
                <c:pt idx="10">
                  <c:v>3.2826578591580976E-3</c:v>
                </c:pt>
                <c:pt idx="11">
                  <c:v>9.6257876960684028E-3</c:v>
                </c:pt>
                <c:pt idx="12">
                  <c:v>6.3710089057861683E-3</c:v>
                </c:pt>
                <c:pt idx="13">
                  <c:v>3.3442479708886467E-3</c:v>
                </c:pt>
                <c:pt idx="14">
                  <c:v>-6.3467372727150256E-4</c:v>
                </c:pt>
                <c:pt idx="15">
                  <c:v>1.3464286874955548E-2</c:v>
                </c:pt>
                <c:pt idx="16">
                  <c:v>-7.104003656018658E-3</c:v>
                </c:pt>
                <c:pt idx="17">
                  <c:v>-5.4663745307210077E-4</c:v>
                </c:pt>
                <c:pt idx="18">
                  <c:v>-1.7820816240161472E-5</c:v>
                </c:pt>
                <c:pt idx="19">
                  <c:v>3.098257077531761E-5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FBA-4E2B-A539-BFA4D8064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54944"/>
        <c:axId val="109956480"/>
      </c:lineChart>
      <c:catAx>
        <c:axId val="10994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53024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09953024"/>
        <c:scaling>
          <c:orientation val="minMax"/>
          <c:max val="95"/>
          <c:min val="5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Throughput (TWh)</a:t>
                </a:r>
              </a:p>
            </c:rich>
          </c:tx>
          <c:layout>
            <c:manualLayout>
              <c:xMode val="edge"/>
              <c:yMode val="edge"/>
              <c:x val="1.3054930633670792E-2"/>
              <c:y val="0.200000823426483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47136"/>
        <c:crosses val="autoZero"/>
        <c:crossBetween val="midCat"/>
        <c:majorUnit val="10"/>
      </c:valAx>
      <c:catAx>
        <c:axId val="10995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956480"/>
        <c:crosses val="autoZero"/>
        <c:auto val="1"/>
        <c:lblAlgn val="ctr"/>
        <c:lblOffset val="100"/>
        <c:noMultiLvlLbl val="0"/>
      </c:catAx>
      <c:valAx>
        <c:axId val="10995648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Growth</a:t>
                </a:r>
              </a:p>
            </c:rich>
          </c:tx>
          <c:layout>
            <c:manualLayout>
              <c:xMode val="edge"/>
              <c:yMode val="edge"/>
              <c:x val="5.1339285714285712E-2"/>
              <c:y val="0.3215698625907055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54944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03594863142106"/>
          <c:y val="0.87843466625495348"/>
          <c:w val="0.6227685601799775"/>
          <c:h val="7.84317842622613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9300797926546"/>
          <c:y val="0.10196117479003826"/>
          <c:w val="0.73214365511611401"/>
          <c:h val="0.61176704874022958"/>
        </c:manualLayout>
      </c:layout>
      <c:areaChart>
        <c:grouping val="stacked"/>
        <c:varyColors val="0"/>
        <c:ser>
          <c:idx val="0"/>
          <c:order val="0"/>
          <c:tx>
            <c:strRef>
              <c:f>'Appendix A1 - Data Tables'!$B$11</c:f>
              <c:strCache>
                <c:ptCount val="1"/>
                <c:pt idx="0">
                  <c:v>Firm</c:v>
                </c:pt>
              </c:strCache>
            </c:strRef>
          </c:tx>
          <c:spPr>
            <a:solidFill>
              <a:srgbClr val="FA461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'Appendix A1 - Data Tables'!$C$10:$V$10</c:f>
              <c:numCache>
                <c:formatCode>General</c:formatCod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'Appendix A1 - Data Tables'!$C$11:$V$11</c:f>
              <c:numCache>
                <c:formatCode>0</c:formatCode>
                <c:ptCount val="20"/>
                <c:pt idx="0">
                  <c:v>54.318756099999987</c:v>
                </c:pt>
                <c:pt idx="1">
                  <c:v>52.152784562999997</c:v>
                </c:pt>
                <c:pt idx="2">
                  <c:v>61.514385320130316</c:v>
                </c:pt>
                <c:pt idx="3">
                  <c:v>60.186694029999998</c:v>
                </c:pt>
                <c:pt idx="4">
                  <c:v>56.116120187</c:v>
                </c:pt>
                <c:pt idx="5">
                  <c:v>55.272686049999997</c:v>
                </c:pt>
                <c:pt idx="6">
                  <c:v>57.701913103999999</c:v>
                </c:pt>
                <c:pt idx="7">
                  <c:v>57.457000000000001</c:v>
                </c:pt>
                <c:pt idx="8">
                  <c:v>57.916612839999999</c:v>
                </c:pt>
                <c:pt idx="9">
                  <c:v>58.720597836000003</c:v>
                </c:pt>
                <c:pt idx="10">
                  <c:v>58.770222110000006</c:v>
                </c:pt>
                <c:pt idx="11">
                  <c:v>59.320526221000001</c:v>
                </c:pt>
                <c:pt idx="12">
                  <c:v>59.685445914000006</c:v>
                </c:pt>
                <c:pt idx="13">
                  <c:v>60.302977235</c:v>
                </c:pt>
                <c:pt idx="14">
                  <c:v>60.176824709999998</c:v>
                </c:pt>
                <c:pt idx="15">
                  <c:v>60.835588199</c:v>
                </c:pt>
                <c:pt idx="16">
                  <c:v>60.334986107999995</c:v>
                </c:pt>
                <c:pt idx="17">
                  <c:v>60.299101747000002</c:v>
                </c:pt>
                <c:pt idx="18">
                  <c:v>60.298488112000001</c:v>
                </c:pt>
                <c:pt idx="19">
                  <c:v>60.300028635000004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D-448A-B43B-01ABA7DBA136}"/>
            </c:ext>
          </c:extLst>
        </c:ser>
        <c:ser>
          <c:idx val="1"/>
          <c:order val="1"/>
          <c:tx>
            <c:strRef>
              <c:f>'Appendix A1 - Data Tables'!$B$12</c:f>
              <c:strCache>
                <c:ptCount val="1"/>
                <c:pt idx="0">
                  <c:v>Int</c:v>
                </c:pt>
              </c:strCache>
            </c:strRef>
          </c:tx>
          <c:spPr>
            <a:solidFill>
              <a:srgbClr val="FDB29D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'Appendix A1 - Data Tables'!$C$10:$V$10</c:f>
              <c:numCache>
                <c:formatCode>General</c:formatCod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'Appendix A1 - Data Tables'!$C$12:$V$12</c:f>
              <c:numCache>
                <c:formatCode>0</c:formatCode>
                <c:ptCount val="20"/>
                <c:pt idx="0">
                  <c:v>11.6578816</c:v>
                </c:pt>
                <c:pt idx="1">
                  <c:v>12.333204631999999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D-448A-B43B-01ABA7DBA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92192"/>
        <c:axId val="110002176"/>
      </c:areaChart>
      <c:lineChart>
        <c:grouping val="standard"/>
        <c:varyColors val="0"/>
        <c:ser>
          <c:idx val="5"/>
          <c:order val="2"/>
          <c:tx>
            <c:strRef>
              <c:f>'Appendix A1 - Data Tables'!$B$13</c:f>
              <c:strCache>
                <c:ptCount val="1"/>
                <c:pt idx="0">
                  <c:v>Growth</c:v>
                </c:pt>
              </c:strCache>
            </c:strRef>
          </c:tx>
          <c:spPr>
            <a:ln w="25400">
              <a:solidFill>
                <a:srgbClr val="373A36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690D-448A-B43B-01ABA7DBA136}"/>
              </c:ext>
            </c:extLst>
          </c:dPt>
          <c:dPt>
            <c:idx val="11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690D-448A-B43B-01ABA7DBA136}"/>
              </c:ext>
            </c:extLst>
          </c:dPt>
          <c:dPt>
            <c:idx val="12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690D-448A-B43B-01ABA7DBA136}"/>
              </c:ext>
            </c:extLst>
          </c:dPt>
          <c:dPt>
            <c:idx val="13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9-690D-448A-B43B-01ABA7DBA136}"/>
              </c:ext>
            </c:extLst>
          </c:dPt>
          <c:dPt>
            <c:idx val="14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B-690D-448A-B43B-01ABA7DBA136}"/>
              </c:ext>
            </c:extLst>
          </c:dPt>
          <c:dPt>
            <c:idx val="15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D-690D-448A-B43B-01ABA7DBA136}"/>
              </c:ext>
            </c:extLst>
          </c:dPt>
          <c:dPt>
            <c:idx val="16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F-690D-448A-B43B-01ABA7DBA136}"/>
              </c:ext>
            </c:extLst>
          </c:dPt>
          <c:dPt>
            <c:idx val="17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1-690D-448A-B43B-01ABA7DBA136}"/>
              </c:ext>
            </c:extLst>
          </c:dPt>
          <c:dPt>
            <c:idx val="18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3-690D-448A-B43B-01ABA7DBA136}"/>
              </c:ext>
            </c:extLst>
          </c:dPt>
          <c:dPt>
            <c:idx val="19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5-690D-448A-B43B-01ABA7DBA136}"/>
              </c:ext>
            </c:extLst>
          </c:dPt>
          <c:cat>
            <c:numRef>
              <c:f>'Appendix A1 - Data Tables'!$C$10:$V$10</c:f>
              <c:numCache>
                <c:formatCode>General</c:formatCod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'Appendix A1 - Data Tables'!$C$13:$V$13</c:f>
              <c:numCache>
                <c:formatCode>0.00%</c:formatCode>
                <c:ptCount val="20"/>
                <c:pt idx="0">
                  <c:v>-0.11808657439433226</c:v>
                </c:pt>
                <c:pt idx="1">
                  <c:v>-2.2593580954792761E-2</c:v>
                </c:pt>
                <c:pt idx="2">
                  <c:v>-4.60813877861719E-2</c:v>
                </c:pt>
                <c:pt idx="3">
                  <c:v>-2.1583427733542458E-2</c:v>
                </c:pt>
                <c:pt idx="4">
                  <c:v>-6.7632454458638733E-2</c:v>
                </c:pt>
                <c:pt idx="5">
                  <c:v>-1.5030157719196609E-2</c:v>
                </c:pt>
                <c:pt idx="6">
                  <c:v>4.3949864347148045E-2</c:v>
                </c:pt>
                <c:pt idx="7">
                  <c:v>-4.2444537940808848E-3</c:v>
                </c:pt>
                <c:pt idx="8">
                  <c:v>7.9992488295594685E-3</c:v>
                </c:pt>
                <c:pt idx="9">
                  <c:v>1.3881768228074508E-2</c:v>
                </c:pt>
                <c:pt idx="10">
                  <c:v>8.4509143007361384E-4</c:v>
                </c:pt>
                <c:pt idx="11">
                  <c:v>9.3636554575205339E-3</c:v>
                </c:pt>
                <c:pt idx="12">
                  <c:v>6.1516597415283824E-3</c:v>
                </c:pt>
                <c:pt idx="13">
                  <c:v>1.0346430550083972E-2</c:v>
                </c:pt>
                <c:pt idx="14">
                  <c:v>-2.0919783862144489E-3</c:v>
                </c:pt>
                <c:pt idx="15">
                  <c:v>1.0947129433543052E-2</c:v>
                </c:pt>
                <c:pt idx="16">
                  <c:v>-8.2287704585427748E-3</c:v>
                </c:pt>
                <c:pt idx="17">
                  <c:v>-5.9475212169205567E-4</c:v>
                </c:pt>
                <c:pt idx="18">
                  <c:v>-1.0176519752735553E-5</c:v>
                </c:pt>
                <c:pt idx="19">
                  <c:v>2.5548285674117198E-5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90D-448A-B43B-01ABA7DBA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04096"/>
        <c:axId val="110005632"/>
      </c:lineChart>
      <c:catAx>
        <c:axId val="1099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002176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10002176"/>
        <c:scaling>
          <c:orientation val="minMax"/>
          <c:max val="85"/>
          <c:min val="4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Throughput (TWh)</a:t>
                </a:r>
              </a:p>
            </c:rich>
          </c:tx>
          <c:layout>
            <c:manualLayout>
              <c:xMode val="edge"/>
              <c:yMode val="edge"/>
              <c:x val="1.3020950506186726E-2"/>
              <c:y val="0.200000823426483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92192"/>
        <c:crosses val="autoZero"/>
        <c:crossBetween val="midCat"/>
        <c:majorUnit val="10"/>
      </c:valAx>
      <c:catAx>
        <c:axId val="11000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005632"/>
        <c:crosses val="autoZero"/>
        <c:auto val="1"/>
        <c:lblAlgn val="ctr"/>
        <c:lblOffset val="100"/>
        <c:noMultiLvlLbl val="0"/>
      </c:catAx>
      <c:valAx>
        <c:axId val="1100056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Growth</a:t>
                </a:r>
              </a:p>
            </c:rich>
          </c:tx>
          <c:layout>
            <c:manualLayout>
              <c:xMode val="edge"/>
              <c:yMode val="edge"/>
              <c:x val="4.4642857142857144E-2"/>
              <c:y val="0.3215698625907055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004096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50023434570678"/>
          <c:y val="0.8745130976275024"/>
          <c:w val="0.6227685601799775"/>
          <c:h val="7.84317842622613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55373442920622"/>
          <c:y val="0.10196117479003826"/>
          <c:w val="0.7276793645361378"/>
          <c:h val="0.61176704874022958"/>
        </c:manualLayout>
      </c:layout>
      <c:areaChart>
        <c:grouping val="stacked"/>
        <c:varyColors val="0"/>
        <c:ser>
          <c:idx val="0"/>
          <c:order val="0"/>
          <c:tx>
            <c:strRef>
              <c:f>'Appendix A1 - Data Tables'!$B$32</c:f>
              <c:strCache>
                <c:ptCount val="1"/>
                <c:pt idx="0">
                  <c:v>Firm</c:v>
                </c:pt>
              </c:strCache>
            </c:strRef>
          </c:tx>
          <c:spPr>
            <a:solidFill>
              <a:srgbClr val="FA461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'Appendix A1 - Data Tables'!$C$31:$V$31</c:f>
              <c:numCache>
                <c:formatCode>General</c:formatCod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'Appendix A1 - Data Tables'!$C$32:$V$32</c:f>
              <c:numCache>
                <c:formatCode>0</c:formatCode>
                <c:ptCount val="20"/>
                <c:pt idx="0">
                  <c:v>46.871407899999994</c:v>
                </c:pt>
                <c:pt idx="1">
                  <c:v>44.883505867999986</c:v>
                </c:pt>
                <c:pt idx="2">
                  <c:v>46.73527175326408</c:v>
                </c:pt>
                <c:pt idx="3">
                  <c:v>46.545967212000001</c:v>
                </c:pt>
                <c:pt idx="4">
                  <c:v>44.620811006000004</c:v>
                </c:pt>
                <c:pt idx="5">
                  <c:v>43.942</c:v>
                </c:pt>
                <c:pt idx="6">
                  <c:v>45.411000000000001</c:v>
                </c:pt>
                <c:pt idx="7">
                  <c:v>45.497</c:v>
                </c:pt>
                <c:pt idx="8">
                  <c:v>46.065025192</c:v>
                </c:pt>
                <c:pt idx="9">
                  <c:v>46.599712079999996</c:v>
                </c:pt>
                <c:pt idx="10">
                  <c:v>46.642550241999999</c:v>
                </c:pt>
                <c:pt idx="11">
                  <c:v>47.112957279</c:v>
                </c:pt>
                <c:pt idx="12">
                  <c:v>47.403933797000001</c:v>
                </c:pt>
                <c:pt idx="13">
                  <c:v>47.587413953000002</c:v>
                </c:pt>
                <c:pt idx="14">
                  <c:v>47.599556010000001</c:v>
                </c:pt>
                <c:pt idx="15">
                  <c:v>48.097072814000001</c:v>
                </c:pt>
                <c:pt idx="16">
                  <c:v>47.733728573</c:v>
                </c:pt>
                <c:pt idx="17">
                  <c:v>47.702618280999999</c:v>
                </c:pt>
                <c:pt idx="18">
                  <c:v>47.702473908000002</c:v>
                </c:pt>
                <c:pt idx="19">
                  <c:v>47.703380033999998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1-43FE-AF37-43FE4BBE3EB5}"/>
            </c:ext>
          </c:extLst>
        </c:ser>
        <c:ser>
          <c:idx val="1"/>
          <c:order val="1"/>
          <c:tx>
            <c:strRef>
              <c:f>'Appendix A1 - Data Tables'!$B$33</c:f>
              <c:strCache>
                <c:ptCount val="1"/>
                <c:pt idx="0">
                  <c:v>Int</c:v>
                </c:pt>
              </c:strCache>
            </c:strRef>
          </c:tx>
          <c:spPr>
            <a:solidFill>
              <a:srgbClr val="FDB29D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'Appendix A1 - Data Tables'!$C$31:$V$31</c:f>
              <c:numCache>
                <c:formatCode>General</c:formatCod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'Appendix A1 - Data Tables'!$C$33:$V$33</c:f>
              <c:numCache>
                <c:formatCode>0</c:formatCode>
                <c:ptCount val="20"/>
                <c:pt idx="0">
                  <c:v>3.4894026000000014</c:v>
                </c:pt>
                <c:pt idx="1">
                  <c:v>2.9515317620000001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41-43FE-AF37-43FE4BBE3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033152"/>
        <c:axId val="110559232"/>
      </c:areaChart>
      <c:lineChart>
        <c:grouping val="standard"/>
        <c:varyColors val="0"/>
        <c:ser>
          <c:idx val="5"/>
          <c:order val="2"/>
          <c:tx>
            <c:strRef>
              <c:f>'Appendix A1 - Data Tables'!$B$34</c:f>
              <c:strCache>
                <c:ptCount val="1"/>
                <c:pt idx="0">
                  <c:v>Growth</c:v>
                </c:pt>
              </c:strCache>
            </c:strRef>
          </c:tx>
          <c:spPr>
            <a:ln w="25400">
              <a:solidFill>
                <a:srgbClr val="373A36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2E41-43FE-AF37-43FE4BBE3EB5}"/>
              </c:ext>
            </c:extLst>
          </c:dPt>
          <c:dPt>
            <c:idx val="11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2E41-43FE-AF37-43FE4BBE3EB5}"/>
              </c:ext>
            </c:extLst>
          </c:dPt>
          <c:dPt>
            <c:idx val="12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2E41-43FE-AF37-43FE4BBE3EB5}"/>
              </c:ext>
            </c:extLst>
          </c:dPt>
          <c:dPt>
            <c:idx val="13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9-2E41-43FE-AF37-43FE4BBE3EB5}"/>
              </c:ext>
            </c:extLst>
          </c:dPt>
          <c:dPt>
            <c:idx val="14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B-2E41-43FE-AF37-43FE4BBE3EB5}"/>
              </c:ext>
            </c:extLst>
          </c:dPt>
          <c:dPt>
            <c:idx val="15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D-2E41-43FE-AF37-43FE4BBE3EB5}"/>
              </c:ext>
            </c:extLst>
          </c:dPt>
          <c:dPt>
            <c:idx val="16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F-2E41-43FE-AF37-43FE4BBE3EB5}"/>
              </c:ext>
            </c:extLst>
          </c:dPt>
          <c:dPt>
            <c:idx val="17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1-2E41-43FE-AF37-43FE4BBE3EB5}"/>
              </c:ext>
            </c:extLst>
          </c:dPt>
          <c:dPt>
            <c:idx val="18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3-2E41-43FE-AF37-43FE4BBE3EB5}"/>
              </c:ext>
            </c:extLst>
          </c:dPt>
          <c:dPt>
            <c:idx val="19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5-2E41-43FE-AF37-43FE4BBE3EB5}"/>
              </c:ext>
            </c:extLst>
          </c:dPt>
          <c:cat>
            <c:numRef>
              <c:f>'Appendix A1 - Data Tables'!$C$31:$V$31</c:f>
              <c:numCache>
                <c:formatCode>General</c:formatCod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'Appendix A1 - Data Tables'!$C$34:$V$34</c:f>
              <c:numCache>
                <c:formatCode>0.00%</c:formatCode>
                <c:ptCount val="20"/>
                <c:pt idx="0">
                  <c:v>-0.10275003827593222</c:v>
                </c:pt>
                <c:pt idx="1">
                  <c:v>-5.0153538930832034E-2</c:v>
                </c:pt>
                <c:pt idx="2">
                  <c:v>-2.2990801956559656E-2</c:v>
                </c:pt>
                <c:pt idx="3">
                  <c:v>-4.0505711032023132E-3</c:v>
                </c:pt>
                <c:pt idx="4">
                  <c:v>-4.1360322307443062E-2</c:v>
                </c:pt>
                <c:pt idx="5">
                  <c:v>-1.5212879163239016E-2</c:v>
                </c:pt>
                <c:pt idx="6">
                  <c:v>3.343043102271178E-2</c:v>
                </c:pt>
                <c:pt idx="7">
                  <c:v>1.8938142740745308E-3</c:v>
                </c:pt>
                <c:pt idx="8">
                  <c:v>1.2484893333626401E-2</c:v>
                </c:pt>
                <c:pt idx="9">
                  <c:v>1.1607220136565859E-2</c:v>
                </c:pt>
                <c:pt idx="10">
                  <c:v>9.192795424671315E-4</c:v>
                </c:pt>
                <c:pt idx="11">
                  <c:v>1.0085362711930272E-2</c:v>
                </c:pt>
                <c:pt idx="12">
                  <c:v>6.1761463258792259E-3</c:v>
                </c:pt>
                <c:pt idx="13">
                  <c:v>3.8705681428407822E-3</c:v>
                </c:pt>
                <c:pt idx="14">
                  <c:v>2.5515269671914828E-4</c:v>
                </c:pt>
                <c:pt idx="15">
                  <c:v>1.0452131189952248E-2</c:v>
                </c:pt>
                <c:pt idx="16">
                  <c:v>-7.5543940564765212E-3</c:v>
                </c:pt>
                <c:pt idx="17">
                  <c:v>-6.5174653080836843E-4</c:v>
                </c:pt>
                <c:pt idx="18">
                  <c:v>-3.0265215034371265E-6</c:v>
                </c:pt>
                <c:pt idx="19">
                  <c:v>1.8995367027385325E-5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E41-43FE-AF37-43FE4BBE3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61152"/>
        <c:axId val="110562688"/>
      </c:lineChart>
      <c:catAx>
        <c:axId val="1100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559232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10559232"/>
        <c:scaling>
          <c:orientation val="minMax"/>
          <c:max val="65"/>
          <c:min val="3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Throughput (TWh)</a:t>
                </a:r>
              </a:p>
            </c:rich>
          </c:tx>
          <c:layout>
            <c:manualLayout>
              <c:xMode val="edge"/>
              <c:yMode val="edge"/>
              <c:x val="1.3054930633670792E-2"/>
              <c:y val="0.196850393700787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033152"/>
        <c:crosses val="autoZero"/>
        <c:crossBetween val="midCat"/>
        <c:majorUnit val="5"/>
      </c:valAx>
      <c:catAx>
        <c:axId val="110561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562688"/>
        <c:crosses val="autoZero"/>
        <c:auto val="1"/>
        <c:lblAlgn val="ctr"/>
        <c:lblOffset val="100"/>
        <c:noMultiLvlLbl val="0"/>
      </c:catAx>
      <c:valAx>
        <c:axId val="11056268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Growth</a:t>
                </a:r>
              </a:p>
            </c:rich>
          </c:tx>
          <c:layout>
            <c:manualLayout>
              <c:xMode val="edge"/>
              <c:yMode val="edge"/>
              <c:x val="4.4642857142857144E-2"/>
              <c:y val="0.3215698625907055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561152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50023434570678"/>
          <c:y val="0.8745130976275024"/>
          <c:w val="0.6227685601799775"/>
          <c:h val="7.84317842622613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9300797926546"/>
          <c:y val="0.10196117479003826"/>
          <c:w val="0.74107223627606666"/>
          <c:h val="0.61176704874022958"/>
        </c:manualLayout>
      </c:layout>
      <c:areaChart>
        <c:grouping val="stacked"/>
        <c:varyColors val="0"/>
        <c:ser>
          <c:idx val="0"/>
          <c:order val="0"/>
          <c:tx>
            <c:strRef>
              <c:f>'Appendix A1 - Data Tables'!$B$4</c:f>
              <c:strCache>
                <c:ptCount val="1"/>
                <c:pt idx="0">
                  <c:v>Firm</c:v>
                </c:pt>
              </c:strCache>
            </c:strRef>
          </c:tx>
          <c:spPr>
            <a:solidFill>
              <a:srgbClr val="FA461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'Appendix A1 - Data Tables'!$C$3:$V$3</c:f>
              <c:numCache>
                <c:formatCode>General</c:formatCod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'Appendix A1 - Data Tables'!$C$4:$V$4</c:f>
              <c:numCache>
                <c:formatCode>0</c:formatCode>
                <c:ptCount val="20"/>
                <c:pt idx="0">
                  <c:v>40.462190300000003</c:v>
                </c:pt>
                <c:pt idx="1">
                  <c:v>39.165967009999996</c:v>
                </c:pt>
                <c:pt idx="2">
                  <c:v>44.196159973305299</c:v>
                </c:pt>
                <c:pt idx="3">
                  <c:v>43.924590726000005</c:v>
                </c:pt>
                <c:pt idx="4">
                  <c:v>43.477722759999999</c:v>
                </c:pt>
                <c:pt idx="5">
                  <c:v>43.77</c:v>
                </c:pt>
                <c:pt idx="6">
                  <c:v>43.639474057000001</c:v>
                </c:pt>
                <c:pt idx="7">
                  <c:v>42.75</c:v>
                </c:pt>
                <c:pt idx="8">
                  <c:v>43.018992896</c:v>
                </c:pt>
                <c:pt idx="9">
                  <c:v>43.948657042999997</c:v>
                </c:pt>
                <c:pt idx="10">
                  <c:v>44.691861960000004</c:v>
                </c:pt>
                <c:pt idx="11">
                  <c:v>45.254975463000001</c:v>
                </c:pt>
                <c:pt idx="12">
                  <c:v>45.695449206999996</c:v>
                </c:pt>
                <c:pt idx="13">
                  <c:v>45.820860251999996</c:v>
                </c:pt>
                <c:pt idx="14">
                  <c:v>46.446137035</c:v>
                </c:pt>
                <c:pt idx="15">
                  <c:v>46.723933084999999</c:v>
                </c:pt>
                <c:pt idx="16">
                  <c:v>46.544540846999993</c:v>
                </c:pt>
                <c:pt idx="17">
                  <c:v>46.520107942000003</c:v>
                </c:pt>
                <c:pt idx="18">
                  <c:v>46.520073590000003</c:v>
                </c:pt>
                <c:pt idx="19">
                  <c:v>46.520584624000001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9-47E8-B846-5E59C97C8043}"/>
            </c:ext>
          </c:extLst>
        </c:ser>
        <c:ser>
          <c:idx val="1"/>
          <c:order val="1"/>
          <c:tx>
            <c:strRef>
              <c:f>'Appendix A1 - Data Tables'!$B$5</c:f>
              <c:strCache>
                <c:ptCount val="1"/>
                <c:pt idx="0">
                  <c:v>Int</c:v>
                </c:pt>
              </c:strCache>
            </c:strRef>
          </c:tx>
          <c:spPr>
            <a:solidFill>
              <a:srgbClr val="FDB29D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'Appendix A1 - Data Tables'!$C$3:$V$3</c:f>
              <c:numCache>
                <c:formatCode>General</c:formatCod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'Appendix A1 - Data Tables'!$C$5:$V$5</c:f>
              <c:numCache>
                <c:formatCode>0</c:formatCode>
                <c:ptCount val="20"/>
                <c:pt idx="0">
                  <c:v>5.3196747999999996</c:v>
                </c:pt>
                <c:pt idx="1">
                  <c:v>5.4703835660000015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9-47E8-B846-5E59C97C8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98400"/>
        <c:axId val="110600192"/>
      </c:areaChart>
      <c:lineChart>
        <c:grouping val="standard"/>
        <c:varyColors val="0"/>
        <c:ser>
          <c:idx val="5"/>
          <c:order val="2"/>
          <c:tx>
            <c:strRef>
              <c:f>'Appendix A1 - Data Tables'!$B$6</c:f>
              <c:strCache>
                <c:ptCount val="1"/>
                <c:pt idx="0">
                  <c:v>Growth</c:v>
                </c:pt>
              </c:strCache>
            </c:strRef>
          </c:tx>
          <c:spPr>
            <a:ln w="25400">
              <a:solidFill>
                <a:srgbClr val="373A36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A0D9-47E8-B846-5E59C97C8043}"/>
              </c:ext>
            </c:extLst>
          </c:dPt>
          <c:dPt>
            <c:idx val="11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A0D9-47E8-B846-5E59C97C8043}"/>
              </c:ext>
            </c:extLst>
          </c:dPt>
          <c:dPt>
            <c:idx val="12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A0D9-47E8-B846-5E59C97C8043}"/>
              </c:ext>
            </c:extLst>
          </c:dPt>
          <c:dPt>
            <c:idx val="13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9-A0D9-47E8-B846-5E59C97C8043}"/>
              </c:ext>
            </c:extLst>
          </c:dPt>
          <c:dPt>
            <c:idx val="14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B-A0D9-47E8-B846-5E59C97C8043}"/>
              </c:ext>
            </c:extLst>
          </c:dPt>
          <c:dPt>
            <c:idx val="15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D-A0D9-47E8-B846-5E59C97C8043}"/>
              </c:ext>
            </c:extLst>
          </c:dPt>
          <c:dPt>
            <c:idx val="16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F-A0D9-47E8-B846-5E59C97C8043}"/>
              </c:ext>
            </c:extLst>
          </c:dPt>
          <c:dPt>
            <c:idx val="17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1-A0D9-47E8-B846-5E59C97C8043}"/>
              </c:ext>
            </c:extLst>
          </c:dPt>
          <c:dPt>
            <c:idx val="18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3-A0D9-47E8-B846-5E59C97C8043}"/>
              </c:ext>
            </c:extLst>
          </c:dPt>
          <c:dPt>
            <c:idx val="19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5-A0D9-47E8-B846-5E59C97C8043}"/>
              </c:ext>
            </c:extLst>
          </c:dPt>
          <c:cat>
            <c:numRef>
              <c:f>'Appendix A1 - Data Tables'!$C$3:$V$3</c:f>
              <c:numCache>
                <c:formatCode>General</c:formatCod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'Appendix A1 - Data Tables'!$C$6:$V$6</c:f>
              <c:numCache>
                <c:formatCode>0.00%</c:formatCode>
                <c:ptCount val="20"/>
                <c:pt idx="0">
                  <c:v>-5.9277253541759882E-2</c:v>
                </c:pt>
                <c:pt idx="1">
                  <c:v>-2.5021141482503874E-2</c:v>
                </c:pt>
                <c:pt idx="2">
                  <c:v>-9.8617068155069983E-3</c:v>
                </c:pt>
                <c:pt idx="3">
                  <c:v>-6.1446344539734478E-3</c:v>
                </c:pt>
                <c:pt idx="4">
                  <c:v>-1.0173526004773781E-2</c:v>
                </c:pt>
                <c:pt idx="5">
                  <c:v>6.7224597206572787E-3</c:v>
                </c:pt>
                <c:pt idx="6">
                  <c:v>-2.9820868859950214E-3</c:v>
                </c:pt>
                <c:pt idx="7">
                  <c:v>-2.0382327610965437E-2</c:v>
                </c:pt>
                <c:pt idx="8">
                  <c:v>6.2922314853801247E-3</c:v>
                </c:pt>
                <c:pt idx="9">
                  <c:v>2.1610551163935756E-2</c:v>
                </c:pt>
                <c:pt idx="10">
                  <c:v>1.6910753752335247E-2</c:v>
                </c:pt>
                <c:pt idx="11">
                  <c:v>1.2599911444817249E-2</c:v>
                </c:pt>
                <c:pt idx="12">
                  <c:v>9.7331561777140203E-3</c:v>
                </c:pt>
                <c:pt idx="13">
                  <c:v>2.7444974757089907E-3</c:v>
                </c:pt>
                <c:pt idx="14">
                  <c:v>1.3646116191646832E-2</c:v>
                </c:pt>
                <c:pt idx="15">
                  <c:v>5.9810366961339087E-3</c:v>
                </c:pt>
                <c:pt idx="16">
                  <c:v>-3.83940790416029E-3</c:v>
                </c:pt>
                <c:pt idx="17">
                  <c:v>-5.2493599797891926E-4</c:v>
                </c:pt>
                <c:pt idx="18">
                  <c:v>-7.3843336827497084E-7</c:v>
                </c:pt>
                <c:pt idx="19">
                  <c:v>1.0985236276767131E-5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0D9-47E8-B846-5E59C97C8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02112"/>
        <c:axId val="110603648"/>
      </c:lineChart>
      <c:catAx>
        <c:axId val="1105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00192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10600192"/>
        <c:scaling>
          <c:orientation val="minMax"/>
          <c:max val="55"/>
          <c:min val="3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Throughput (TWh)</a:t>
                </a:r>
              </a:p>
            </c:rich>
          </c:tx>
          <c:layout>
            <c:manualLayout>
              <c:xMode val="edge"/>
              <c:yMode val="edge"/>
              <c:x val="1.3020950506186726E-2"/>
              <c:y val="0.200000823426483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598400"/>
        <c:crosses val="autoZero"/>
        <c:crossBetween val="midCat"/>
        <c:majorUnit val="5"/>
      </c:valAx>
      <c:catAx>
        <c:axId val="110602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603648"/>
        <c:crosses val="autoZero"/>
        <c:auto val="1"/>
        <c:lblAlgn val="ctr"/>
        <c:lblOffset val="100"/>
        <c:noMultiLvlLbl val="0"/>
      </c:catAx>
      <c:valAx>
        <c:axId val="11060364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Growth</a:t>
                </a:r>
              </a:p>
            </c:rich>
          </c:tx>
          <c:layout>
            <c:manualLayout>
              <c:xMode val="edge"/>
              <c:yMode val="edge"/>
              <c:x val="4.4642857142857144E-2"/>
              <c:y val="0.325491431218156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02112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080380577427821"/>
          <c:y val="0.8745130976275024"/>
          <c:w val="0.6093757030371203"/>
          <c:h val="7.84317842622613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92871739928916"/>
          <c:y val="0.10196117479003826"/>
          <c:w val="0.75223296272600748"/>
          <c:h val="0.61176704874022958"/>
        </c:manualLayout>
      </c:layout>
      <c:areaChart>
        <c:grouping val="stacked"/>
        <c:varyColors val="0"/>
        <c:ser>
          <c:idx val="0"/>
          <c:order val="0"/>
          <c:tx>
            <c:strRef>
              <c:f>'Appendix A1 - Data Tables'!$B$18</c:f>
              <c:strCache>
                <c:ptCount val="1"/>
                <c:pt idx="0">
                  <c:v>Firm</c:v>
                </c:pt>
              </c:strCache>
            </c:strRef>
          </c:tx>
          <c:spPr>
            <a:solidFill>
              <a:srgbClr val="FA461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'Appendix A1 - Data Tables'!$C$17:$V$17</c:f>
              <c:numCache>
                <c:formatCode>General</c:formatCod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'Appendix A1 - Data Tables'!$C$18:$V$18</c:f>
              <c:numCache>
                <c:formatCode>0</c:formatCode>
                <c:ptCount val="20"/>
                <c:pt idx="0">
                  <c:v>54.564020800000016</c:v>
                </c:pt>
                <c:pt idx="1">
                  <c:v>52.308196223999992</c:v>
                </c:pt>
                <c:pt idx="2">
                  <c:v>56.571785710529618</c:v>
                </c:pt>
                <c:pt idx="3">
                  <c:v>55.10621897</c:v>
                </c:pt>
                <c:pt idx="4">
                  <c:v>54.039029135</c:v>
                </c:pt>
                <c:pt idx="5">
                  <c:v>53.927</c:v>
                </c:pt>
                <c:pt idx="6">
                  <c:v>52.726079104</c:v>
                </c:pt>
                <c:pt idx="7">
                  <c:v>52.305</c:v>
                </c:pt>
                <c:pt idx="8">
                  <c:v>52.763353043000002</c:v>
                </c:pt>
                <c:pt idx="9">
                  <c:v>53.724747733999997</c:v>
                </c:pt>
                <c:pt idx="10">
                  <c:v>53.886589663000002</c:v>
                </c:pt>
                <c:pt idx="11">
                  <c:v>54.428652845999999</c:v>
                </c:pt>
                <c:pt idx="12">
                  <c:v>54.742554327000001</c:v>
                </c:pt>
                <c:pt idx="13">
                  <c:v>54.930811048000002</c:v>
                </c:pt>
                <c:pt idx="14">
                  <c:v>54.927543120999999</c:v>
                </c:pt>
                <c:pt idx="15">
                  <c:v>55.382700751999998</c:v>
                </c:pt>
                <c:pt idx="16">
                  <c:v>55.357175881000003</c:v>
                </c:pt>
                <c:pt idx="17">
                  <c:v>55.323616829999999</c:v>
                </c:pt>
                <c:pt idx="18">
                  <c:v>55.323426008000006</c:v>
                </c:pt>
                <c:pt idx="19">
                  <c:v>55.324095336999996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A-46AD-AFE0-CB213652E9B1}"/>
            </c:ext>
          </c:extLst>
        </c:ser>
        <c:ser>
          <c:idx val="1"/>
          <c:order val="1"/>
          <c:tx>
            <c:strRef>
              <c:f>'Appendix A1 - Data Tables'!$B$19</c:f>
              <c:strCache>
                <c:ptCount val="1"/>
                <c:pt idx="0">
                  <c:v>Int</c:v>
                </c:pt>
              </c:strCache>
            </c:strRef>
          </c:tx>
          <c:spPr>
            <a:solidFill>
              <a:srgbClr val="FDB29D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'Appendix A1 - Data Tables'!$C$17:$V$17</c:f>
              <c:numCache>
                <c:formatCode>General</c:formatCod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'Appendix A1 - Data Tables'!$C$19:$V$19</c:f>
              <c:numCache>
                <c:formatCode>0</c:formatCode>
                <c:ptCount val="20"/>
                <c:pt idx="0">
                  <c:v>4.7620823999999988</c:v>
                </c:pt>
                <c:pt idx="1">
                  <c:v>4.8118271669999997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A-46AD-AFE0-CB213652E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647936"/>
        <c:axId val="110649728"/>
      </c:areaChart>
      <c:lineChart>
        <c:grouping val="standard"/>
        <c:varyColors val="0"/>
        <c:ser>
          <c:idx val="5"/>
          <c:order val="2"/>
          <c:tx>
            <c:strRef>
              <c:f>'Appendix A1 - Data Tables'!$B$20</c:f>
              <c:strCache>
                <c:ptCount val="1"/>
                <c:pt idx="0">
                  <c:v>Growth</c:v>
                </c:pt>
              </c:strCache>
            </c:strRef>
          </c:tx>
          <c:spPr>
            <a:ln w="25400">
              <a:solidFill>
                <a:srgbClr val="373A36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46DA-46AD-AFE0-CB213652E9B1}"/>
              </c:ext>
            </c:extLst>
          </c:dPt>
          <c:dPt>
            <c:idx val="11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46DA-46AD-AFE0-CB213652E9B1}"/>
              </c:ext>
            </c:extLst>
          </c:dPt>
          <c:dPt>
            <c:idx val="12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46DA-46AD-AFE0-CB213652E9B1}"/>
              </c:ext>
            </c:extLst>
          </c:dPt>
          <c:dPt>
            <c:idx val="13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9-46DA-46AD-AFE0-CB213652E9B1}"/>
              </c:ext>
            </c:extLst>
          </c:dPt>
          <c:dPt>
            <c:idx val="14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B-46DA-46AD-AFE0-CB213652E9B1}"/>
              </c:ext>
            </c:extLst>
          </c:dPt>
          <c:dPt>
            <c:idx val="15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D-46DA-46AD-AFE0-CB213652E9B1}"/>
              </c:ext>
            </c:extLst>
          </c:dPt>
          <c:dPt>
            <c:idx val="16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F-46DA-46AD-AFE0-CB213652E9B1}"/>
              </c:ext>
            </c:extLst>
          </c:dPt>
          <c:dPt>
            <c:idx val="17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1-46DA-46AD-AFE0-CB213652E9B1}"/>
              </c:ext>
            </c:extLst>
          </c:dPt>
          <c:dPt>
            <c:idx val="18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3-46DA-46AD-AFE0-CB213652E9B1}"/>
              </c:ext>
            </c:extLst>
          </c:dPt>
          <c:dPt>
            <c:idx val="19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5-46DA-46AD-AFE0-CB213652E9B1}"/>
              </c:ext>
            </c:extLst>
          </c:dPt>
          <c:cat>
            <c:numRef>
              <c:f>'Appendix A1 - Data Tables'!$C$17:$V$17</c:f>
              <c:numCache>
                <c:formatCode>General</c:formatCod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'Appendix A1 - Data Tables'!$C$20:$V$20</c:f>
              <c:numCache>
                <c:formatCode>0.00%</c:formatCode>
                <c:ptCount val="20"/>
                <c:pt idx="0">
                  <c:v>-5.3738832052954717E-2</c:v>
                </c:pt>
                <c:pt idx="1">
                  <c:v>-3.7185651677860795E-2</c:v>
                </c:pt>
                <c:pt idx="2">
                  <c:v>-9.5979946772352682E-3</c:v>
                </c:pt>
                <c:pt idx="3">
                  <c:v>-2.5906319238864568E-2</c:v>
                </c:pt>
                <c:pt idx="4">
                  <c:v>-1.9366050782416811E-2</c:v>
                </c:pt>
                <c:pt idx="5">
                  <c:v>-2.0731152426911605E-3</c:v>
                </c:pt>
                <c:pt idx="6">
                  <c:v>-2.2269380755465713E-2</c:v>
                </c:pt>
                <c:pt idx="7">
                  <c:v>-7.9861637951390112E-3</c:v>
                </c:pt>
                <c:pt idx="8">
                  <c:v>8.7630827454354739E-3</c:v>
                </c:pt>
                <c:pt idx="9">
                  <c:v>1.8220879370886407E-2</c:v>
                </c:pt>
                <c:pt idx="10">
                  <c:v>3.0124279001050064E-3</c:v>
                </c:pt>
                <c:pt idx="11">
                  <c:v>1.0059333618809275E-2</c:v>
                </c:pt>
                <c:pt idx="12">
                  <c:v>5.7672101840946241E-3</c:v>
                </c:pt>
                <c:pt idx="13">
                  <c:v>3.4389465985724078E-3</c:v>
                </c:pt>
                <c:pt idx="14">
                  <c:v>-5.9491693962929314E-5</c:v>
                </c:pt>
                <c:pt idx="15">
                  <c:v>8.2865099208484713E-3</c:v>
                </c:pt>
                <c:pt idx="16">
                  <c:v>-4.6088165895508289E-4</c:v>
                </c:pt>
                <c:pt idx="17">
                  <c:v>-6.0622765641342772E-4</c:v>
                </c:pt>
                <c:pt idx="18">
                  <c:v>-3.4491960382793008E-6</c:v>
                </c:pt>
                <c:pt idx="19">
                  <c:v>1.2098473436792996E-5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6DA-46AD-AFE0-CB213652E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51648"/>
        <c:axId val="110653440"/>
      </c:lineChart>
      <c:catAx>
        <c:axId val="1106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49728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10649728"/>
        <c:scaling>
          <c:orientation val="minMax"/>
          <c:max val="75"/>
          <c:min val="4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Throughput (TWh)</a:t>
                </a:r>
              </a:p>
            </c:rich>
          </c:tx>
          <c:layout>
            <c:manualLayout>
              <c:xMode val="edge"/>
              <c:yMode val="edge"/>
              <c:x val="1.822928383952006E-2"/>
              <c:y val="0.200000823426483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47936"/>
        <c:crosses val="autoZero"/>
        <c:crossBetween val="midCat"/>
        <c:majorUnit val="5"/>
      </c:valAx>
      <c:catAx>
        <c:axId val="110651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653440"/>
        <c:crosses val="autoZero"/>
        <c:auto val="1"/>
        <c:lblAlgn val="ctr"/>
        <c:lblOffset val="100"/>
        <c:noMultiLvlLbl val="0"/>
      </c:catAx>
      <c:valAx>
        <c:axId val="11065344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Growth</a:t>
                </a:r>
              </a:p>
            </c:rich>
          </c:tx>
          <c:layout>
            <c:manualLayout>
              <c:xMode val="edge"/>
              <c:yMode val="edge"/>
              <c:x val="4.2410714285714288E-2"/>
              <c:y val="0.3215698625907055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51648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080380577427821"/>
          <c:y val="0.87843466625495348"/>
          <c:w val="0.6316971316085489"/>
          <c:h val="7.84317842622613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08944384922992"/>
          <c:y val="9.0196423852726151E-2"/>
          <c:w val="0.72098292866617331"/>
          <c:h val="0.63921813426062446"/>
        </c:manualLayout>
      </c:layout>
      <c:areaChart>
        <c:grouping val="stacked"/>
        <c:varyColors val="0"/>
        <c:ser>
          <c:idx val="0"/>
          <c:order val="0"/>
          <c:tx>
            <c:strRef>
              <c:f>'Appendix A1 - Data Tables'!$B$66</c:f>
              <c:strCache>
                <c:ptCount val="1"/>
                <c:pt idx="0">
                  <c:v>LDZ Peak</c:v>
                </c:pt>
              </c:strCache>
            </c:strRef>
          </c:tx>
          <c:spPr>
            <a:solidFill>
              <a:srgbClr val="FA461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'Appendix A1 - Data Tables'!$C$65:$U$65</c:f>
              <c:strCache>
                <c:ptCount val="19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  <c:pt idx="12">
                  <c:v>20/21</c:v>
                </c:pt>
                <c:pt idx="13">
                  <c:v>21/22</c:v>
                </c:pt>
                <c:pt idx="14">
                  <c:v>22/23</c:v>
                </c:pt>
                <c:pt idx="15">
                  <c:v>23/24</c:v>
                </c:pt>
                <c:pt idx="16">
                  <c:v>24/25</c:v>
                </c:pt>
                <c:pt idx="17">
                  <c:v>25/26</c:v>
                </c:pt>
                <c:pt idx="18">
                  <c:v>26/27</c:v>
                </c:pt>
              </c:strCache>
            </c:strRef>
          </c:cat>
          <c:val>
            <c:numRef>
              <c:f>'Appendix A1 - Data Tables'!$C$66:$V$66</c:f>
              <c:numCache>
                <c:formatCode>0</c:formatCode>
                <c:ptCount val="20"/>
                <c:pt idx="0">
                  <c:v>525.34522637219209</c:v>
                </c:pt>
                <c:pt idx="1">
                  <c:v>461.64800000000002</c:v>
                </c:pt>
                <c:pt idx="2">
                  <c:v>471.89800000000002</c:v>
                </c:pt>
                <c:pt idx="3">
                  <c:v>518.23934999999994</c:v>
                </c:pt>
                <c:pt idx="4">
                  <c:v>531.96221118999995</c:v>
                </c:pt>
                <c:pt idx="5">
                  <c:v>518.02800000000002</c:v>
                </c:pt>
                <c:pt idx="6">
                  <c:v>480.08800000000002</c:v>
                </c:pt>
                <c:pt idx="7">
                  <c:v>471.95849047999997</c:v>
                </c:pt>
                <c:pt idx="8">
                  <c:v>479.33122458999998</c:v>
                </c:pt>
                <c:pt idx="9">
                  <c:v>474.50718543999994</c:v>
                </c:pt>
                <c:pt idx="10">
                  <c:v>475.04040580000003</c:v>
                </c:pt>
                <c:pt idx="11">
                  <c:v>479.93664360000002</c:v>
                </c:pt>
                <c:pt idx="12">
                  <c:v>481.34722210999996</c:v>
                </c:pt>
                <c:pt idx="13">
                  <c:v>480.51553684999999</c:v>
                </c:pt>
                <c:pt idx="14">
                  <c:v>482.38619256999999</c:v>
                </c:pt>
                <c:pt idx="15">
                  <c:v>483.59755123999997</c:v>
                </c:pt>
                <c:pt idx="16">
                  <c:v>482.79418657000002</c:v>
                </c:pt>
                <c:pt idx="17">
                  <c:v>482.95684014</c:v>
                </c:pt>
                <c:pt idx="18">
                  <c:v>480.96364567000001</c:v>
                </c:pt>
                <c:pt idx="19">
                  <c:v>482.17689544000001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F-43C5-83E1-843C95E78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417024"/>
        <c:axId val="112431104"/>
      </c:areaChart>
      <c:lineChart>
        <c:grouping val="standard"/>
        <c:varyColors val="0"/>
        <c:ser>
          <c:idx val="2"/>
          <c:order val="1"/>
          <c:tx>
            <c:v>Total Growth</c:v>
          </c:tx>
          <c:spPr>
            <a:ln w="25400">
              <a:solidFill>
                <a:srgbClr val="373A36"/>
              </a:solidFill>
              <a:prstDash val="solid"/>
            </a:ln>
          </c:spPr>
          <c:marker>
            <c:symbol val="none"/>
          </c:marker>
          <c:dPt>
            <c:idx val="9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668F-43C5-83E1-843C95E783DB}"/>
              </c:ext>
            </c:extLst>
          </c:dPt>
          <c:dPt>
            <c:idx val="10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668F-43C5-83E1-843C95E783DB}"/>
              </c:ext>
            </c:extLst>
          </c:dPt>
          <c:dPt>
            <c:idx val="11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668F-43C5-83E1-843C95E783DB}"/>
              </c:ext>
            </c:extLst>
          </c:dPt>
          <c:dPt>
            <c:idx val="12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668F-43C5-83E1-843C95E783DB}"/>
              </c:ext>
            </c:extLst>
          </c:dPt>
          <c:dPt>
            <c:idx val="13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668F-43C5-83E1-843C95E783DB}"/>
              </c:ext>
            </c:extLst>
          </c:dPt>
          <c:dPt>
            <c:idx val="14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668F-43C5-83E1-843C95E783DB}"/>
              </c:ext>
            </c:extLst>
          </c:dPt>
          <c:dPt>
            <c:idx val="15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668F-43C5-83E1-843C95E783DB}"/>
              </c:ext>
            </c:extLst>
          </c:dPt>
          <c:dPt>
            <c:idx val="16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0-668F-43C5-83E1-843C95E783DB}"/>
              </c:ext>
            </c:extLst>
          </c:dPt>
          <c:dPt>
            <c:idx val="17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2-668F-43C5-83E1-843C95E783DB}"/>
              </c:ext>
            </c:extLst>
          </c:dPt>
          <c:dPt>
            <c:idx val="18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4-668F-43C5-83E1-843C95E783DB}"/>
              </c:ext>
            </c:extLst>
          </c:dPt>
          <c:dPt>
            <c:idx val="19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6-668F-43C5-83E1-843C95E783DB}"/>
              </c:ext>
            </c:extLst>
          </c:dPt>
          <c:val>
            <c:numRef>
              <c:f>'Appendix A1 - Data Tables'!$C$67:$V$67</c:f>
              <c:numCache>
                <c:formatCode>0.0%</c:formatCode>
                <c:ptCount val="20"/>
                <c:pt idx="0">
                  <c:v>-1.7619570327698883E-3</c:v>
                </c:pt>
                <c:pt idx="1">
                  <c:v>-0.12124832048452724</c:v>
                </c:pt>
                <c:pt idx="2">
                  <c:v>2.2203063806189995E-2</c:v>
                </c:pt>
                <c:pt idx="3">
                  <c:v>9.8202047900181638E-2</c:v>
                </c:pt>
                <c:pt idx="4">
                  <c:v>2.64797746253734E-2</c:v>
                </c:pt>
                <c:pt idx="5">
                  <c:v>-2.6193986897732991E-2</c:v>
                </c:pt>
                <c:pt idx="6">
                  <c:v>-7.3239284363007404E-2</c:v>
                </c:pt>
                <c:pt idx="7">
                  <c:v>-1.6933373714819067E-2</c:v>
                </c:pt>
                <c:pt idx="8">
                  <c:v>1.5621573207638781E-2</c:v>
                </c:pt>
                <c:pt idx="9">
                  <c:v>-1.0064103698077077E-2</c:v>
                </c:pt>
                <c:pt idx="10">
                  <c:v>1.1237350589446676E-3</c:v>
                </c:pt>
                <c:pt idx="11">
                  <c:v>1.0306992289959842E-2</c:v>
                </c:pt>
                <c:pt idx="12">
                  <c:v>2.9390931674214355E-3</c:v>
                </c:pt>
                <c:pt idx="13">
                  <c:v>-1.7278281078558109E-3</c:v>
                </c:pt>
                <c:pt idx="14">
                  <c:v>3.8930181784818225E-3</c:v>
                </c:pt>
                <c:pt idx="15">
                  <c:v>2.5111802299859543E-3</c:v>
                </c:pt>
                <c:pt idx="16">
                  <c:v>-1.6612256781284996E-3</c:v>
                </c:pt>
                <c:pt idx="17">
                  <c:v>3.3690043195329963E-4</c:v>
                </c:pt>
                <c:pt idx="18">
                  <c:v>-4.1270654111083766E-3</c:v>
                </c:pt>
                <c:pt idx="19">
                  <c:v>2.5225394495459277E-3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68F-43C5-83E1-843C95E78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33024"/>
        <c:axId val="112434560"/>
      </c:lineChart>
      <c:catAx>
        <c:axId val="11241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31104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12431104"/>
        <c:scaling>
          <c:orientation val="minMax"/>
          <c:min val="4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Peak Demand (GWh/day)</a:t>
                </a:r>
              </a:p>
            </c:rich>
          </c:tx>
          <c:layout>
            <c:manualLayout>
              <c:xMode val="edge"/>
              <c:yMode val="edge"/>
              <c:x val="2.6996848696959095E-2"/>
              <c:y val="0.142416662433324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7024"/>
        <c:crosses val="autoZero"/>
        <c:crossBetween val="midCat"/>
      </c:valAx>
      <c:catAx>
        <c:axId val="112433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434560"/>
        <c:crosses val="autoZero"/>
        <c:auto val="1"/>
        <c:lblAlgn val="ctr"/>
        <c:lblOffset val="100"/>
        <c:noMultiLvlLbl val="0"/>
      </c:catAx>
      <c:valAx>
        <c:axId val="11243456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Growth</a:t>
                </a:r>
              </a:p>
            </c:rich>
          </c:tx>
          <c:layout>
            <c:manualLayout>
              <c:xMode val="edge"/>
              <c:yMode val="edge"/>
              <c:x val="5.7618547833708747E-2"/>
              <c:y val="0.31764815849631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33024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8237720284963"/>
          <c:y val="0.89412094076475734"/>
          <c:w val="0.5959828458942632"/>
          <c:h val="7.84317842622613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85729855924176"/>
          <c:y val="9.0196423852726151E-2"/>
          <c:w val="0.72321507395616147"/>
          <c:h val="0.63921813426062446"/>
        </c:manualLayout>
      </c:layout>
      <c:areaChart>
        <c:grouping val="stacked"/>
        <c:varyColors val="0"/>
        <c:ser>
          <c:idx val="0"/>
          <c:order val="0"/>
          <c:tx>
            <c:strRef>
              <c:f>'Appendix A1 - Data Tables'!$B$54</c:f>
              <c:strCache>
                <c:ptCount val="1"/>
                <c:pt idx="0">
                  <c:v>LDZ Peak</c:v>
                </c:pt>
              </c:strCache>
            </c:strRef>
          </c:tx>
          <c:spPr>
            <a:solidFill>
              <a:srgbClr val="FA461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'Appendix A1 - Data Tables'!$C$53:$V$53</c:f>
              <c:strCache>
                <c:ptCount val="20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  <c:pt idx="12">
                  <c:v>20/21</c:v>
                </c:pt>
                <c:pt idx="13">
                  <c:v>21/22</c:v>
                </c:pt>
                <c:pt idx="14">
                  <c:v>22/23</c:v>
                </c:pt>
                <c:pt idx="15">
                  <c:v>23/24</c:v>
                </c:pt>
                <c:pt idx="16">
                  <c:v>24/25</c:v>
                </c:pt>
                <c:pt idx="17">
                  <c:v>25/26</c:v>
                </c:pt>
                <c:pt idx="18">
                  <c:v>26/27</c:v>
                </c:pt>
                <c:pt idx="19">
                  <c:v>27/28</c:v>
                </c:pt>
              </c:strCache>
            </c:strRef>
          </c:cat>
          <c:val>
            <c:numRef>
              <c:f>'Appendix A1 - Data Tables'!$C$54:$V$54</c:f>
              <c:numCache>
                <c:formatCode>0</c:formatCode>
                <c:ptCount val="20"/>
                <c:pt idx="0">
                  <c:v>458.86023074381103</c:v>
                </c:pt>
                <c:pt idx="1">
                  <c:v>398.63799999999998</c:v>
                </c:pt>
                <c:pt idx="2">
                  <c:v>403.53</c:v>
                </c:pt>
                <c:pt idx="3">
                  <c:v>450.51684999999998</c:v>
                </c:pt>
                <c:pt idx="4">
                  <c:v>449.09329816000002</c:v>
                </c:pt>
                <c:pt idx="5">
                  <c:v>430.81200000000001</c:v>
                </c:pt>
                <c:pt idx="6">
                  <c:v>393.94200000000001</c:v>
                </c:pt>
                <c:pt idx="7">
                  <c:v>400.45501746000002</c:v>
                </c:pt>
                <c:pt idx="8">
                  <c:v>406.75102889000004</c:v>
                </c:pt>
                <c:pt idx="9">
                  <c:v>402.66847120000006</c:v>
                </c:pt>
                <c:pt idx="10">
                  <c:v>402.54141506999997</c:v>
                </c:pt>
                <c:pt idx="11">
                  <c:v>406.38983945999996</c:v>
                </c:pt>
                <c:pt idx="12">
                  <c:v>410.03133800000001</c:v>
                </c:pt>
                <c:pt idx="13">
                  <c:v>409.6684242</c:v>
                </c:pt>
                <c:pt idx="14">
                  <c:v>409.84465162000004</c:v>
                </c:pt>
                <c:pt idx="15">
                  <c:v>410.25364611999998</c:v>
                </c:pt>
                <c:pt idx="16">
                  <c:v>408.80270744000001</c:v>
                </c:pt>
                <c:pt idx="17">
                  <c:v>409.11264323</c:v>
                </c:pt>
                <c:pt idx="18">
                  <c:v>407.33926385000001</c:v>
                </c:pt>
                <c:pt idx="19">
                  <c:v>408.73705027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8-4147-BC8A-A31F4E50D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964416"/>
        <c:axId val="121965952"/>
      </c:areaChart>
      <c:lineChart>
        <c:grouping val="standard"/>
        <c:varyColors val="0"/>
        <c:ser>
          <c:idx val="2"/>
          <c:order val="1"/>
          <c:tx>
            <c:v>Total Growth</c:v>
          </c:tx>
          <c:spPr>
            <a:ln w="25400">
              <a:solidFill>
                <a:srgbClr val="373A36"/>
              </a:solidFill>
              <a:prstDash val="solid"/>
            </a:ln>
          </c:spPr>
          <c:marker>
            <c:symbol val="none"/>
          </c:marker>
          <c:dPt>
            <c:idx val="9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8528-4147-BC8A-A31F4E50D4D7}"/>
              </c:ext>
            </c:extLst>
          </c:dPt>
          <c:dPt>
            <c:idx val="10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8528-4147-BC8A-A31F4E50D4D7}"/>
              </c:ext>
            </c:extLst>
          </c:dPt>
          <c:dPt>
            <c:idx val="11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8528-4147-BC8A-A31F4E50D4D7}"/>
              </c:ext>
            </c:extLst>
          </c:dPt>
          <c:dPt>
            <c:idx val="12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8528-4147-BC8A-A31F4E50D4D7}"/>
              </c:ext>
            </c:extLst>
          </c:dPt>
          <c:dPt>
            <c:idx val="13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8528-4147-BC8A-A31F4E50D4D7}"/>
              </c:ext>
            </c:extLst>
          </c:dPt>
          <c:dPt>
            <c:idx val="14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8528-4147-BC8A-A31F4E50D4D7}"/>
              </c:ext>
            </c:extLst>
          </c:dPt>
          <c:dPt>
            <c:idx val="15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8528-4147-BC8A-A31F4E50D4D7}"/>
              </c:ext>
            </c:extLst>
          </c:dPt>
          <c:dPt>
            <c:idx val="16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0-8528-4147-BC8A-A31F4E50D4D7}"/>
              </c:ext>
            </c:extLst>
          </c:dPt>
          <c:dPt>
            <c:idx val="17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2-8528-4147-BC8A-A31F4E50D4D7}"/>
              </c:ext>
            </c:extLst>
          </c:dPt>
          <c:dPt>
            <c:idx val="18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4-8528-4147-BC8A-A31F4E50D4D7}"/>
              </c:ext>
            </c:extLst>
          </c:dPt>
          <c:dPt>
            <c:idx val="19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6-8528-4147-BC8A-A31F4E50D4D7}"/>
              </c:ext>
            </c:extLst>
          </c:dPt>
          <c:val>
            <c:numRef>
              <c:f>'Appendix A1 - Data Tables'!$C$55:$V$55</c:f>
              <c:numCache>
                <c:formatCode>0.0%</c:formatCode>
                <c:ptCount val="20"/>
                <c:pt idx="0">
                  <c:v>-5.105223653748641E-3</c:v>
                </c:pt>
                <c:pt idx="1">
                  <c:v>-0.13124308168130194</c:v>
                </c:pt>
                <c:pt idx="2">
                  <c:v>1.2271785429387054E-2</c:v>
                </c:pt>
                <c:pt idx="3">
                  <c:v>0.11643954600649271</c:v>
                </c:pt>
                <c:pt idx="4">
                  <c:v>-3.1598193053155709E-3</c:v>
                </c:pt>
                <c:pt idx="5">
                  <c:v>-4.0707127527623142E-2</c:v>
                </c:pt>
                <c:pt idx="6">
                  <c:v>-8.5582574301551501E-2</c:v>
                </c:pt>
                <c:pt idx="7">
                  <c:v>1.6532934949814983E-2</c:v>
                </c:pt>
                <c:pt idx="8">
                  <c:v>1.5722143949985362E-2</c:v>
                </c:pt>
                <c:pt idx="9">
                  <c:v>-1.0036994131621622E-2</c:v>
                </c:pt>
                <c:pt idx="10">
                  <c:v>-3.1553533263094219E-4</c:v>
                </c:pt>
                <c:pt idx="11">
                  <c:v>9.5603191272400356E-3</c:v>
                </c:pt>
                <c:pt idx="12">
                  <c:v>8.9606042927617719E-3</c:v>
                </c:pt>
                <c:pt idx="13">
                  <c:v>-8.850879588135314E-4</c:v>
                </c:pt>
                <c:pt idx="14">
                  <c:v>4.3017086402050316E-4</c:v>
                </c:pt>
                <c:pt idx="15">
                  <c:v>9.9792567350411726E-4</c:v>
                </c:pt>
                <c:pt idx="16">
                  <c:v>-3.5366868612194528E-3</c:v>
                </c:pt>
                <c:pt idx="17">
                  <c:v>7.5815493478718356E-4</c:v>
                </c:pt>
                <c:pt idx="18">
                  <c:v>-4.3346970799995888E-3</c:v>
                </c:pt>
                <c:pt idx="19">
                  <c:v>3.431504262046082E-3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528-4147-BC8A-A31F4E50D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76320"/>
        <c:axId val="121977856"/>
      </c:lineChart>
      <c:catAx>
        <c:axId val="12196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65952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21965952"/>
        <c:scaling>
          <c:orientation val="minMax"/>
          <c:min val="3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Peak Demand (GWh/day)</a:t>
                </a:r>
              </a:p>
            </c:rich>
          </c:tx>
          <c:layout>
            <c:manualLayout>
              <c:xMode val="edge"/>
              <c:yMode val="edge"/>
              <c:x val="2.1376239383078383E-2"/>
              <c:y val="0.15790053340106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64416"/>
        <c:crosses val="autoZero"/>
        <c:crossBetween val="midCat"/>
      </c:valAx>
      <c:catAx>
        <c:axId val="121976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21977856"/>
        <c:crosses val="autoZero"/>
        <c:auto val="1"/>
        <c:lblAlgn val="ctr"/>
        <c:lblOffset val="100"/>
        <c:noMultiLvlLbl val="0"/>
      </c:catAx>
      <c:valAx>
        <c:axId val="12197785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Growth</a:t>
                </a:r>
              </a:p>
            </c:rich>
          </c:tx>
          <c:layout>
            <c:manualLayout>
              <c:xMode val="edge"/>
              <c:yMode val="edge"/>
              <c:x val="5.1997938519828028E-2"/>
              <c:y val="0.3137267970535941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76320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991094863142106"/>
          <c:y val="0.89412094076475734"/>
          <c:w val="0.5915185601799775"/>
          <c:h val="7.84317842622613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DDB-48A8-BDAA-F97BF12F1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21952"/>
        <c:axId val="53423488"/>
      </c:lineChart>
      <c:catAx>
        <c:axId val="5342195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2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234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21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55373442920622"/>
          <c:y val="9.0196423852726151E-2"/>
          <c:w val="0.68973289460633913"/>
          <c:h val="0.63921813426062446"/>
        </c:manualLayout>
      </c:layout>
      <c:areaChart>
        <c:grouping val="stacked"/>
        <c:varyColors val="0"/>
        <c:ser>
          <c:idx val="0"/>
          <c:order val="0"/>
          <c:tx>
            <c:v>LDZ Peak</c:v>
          </c:tx>
          <c:spPr>
            <a:solidFill>
              <a:srgbClr val="FA461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'Appendix A1 - Data Tables'!$C$71:$V$71</c:f>
              <c:strCache>
                <c:ptCount val="20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  <c:pt idx="12">
                  <c:v>20/21</c:v>
                </c:pt>
                <c:pt idx="13">
                  <c:v>21/22</c:v>
                </c:pt>
                <c:pt idx="14">
                  <c:v>22/23</c:v>
                </c:pt>
                <c:pt idx="15">
                  <c:v>23/24</c:v>
                </c:pt>
                <c:pt idx="16">
                  <c:v>24/25</c:v>
                </c:pt>
                <c:pt idx="17">
                  <c:v>25/26</c:v>
                </c:pt>
                <c:pt idx="18">
                  <c:v>26/27</c:v>
                </c:pt>
                <c:pt idx="19">
                  <c:v>27/28</c:v>
                </c:pt>
              </c:strCache>
            </c:strRef>
          </c:cat>
          <c:val>
            <c:numRef>
              <c:f>'Appendix A1 - Data Tables'!$C$72:$V$72</c:f>
              <c:numCache>
                <c:formatCode>0</c:formatCode>
                <c:ptCount val="20"/>
                <c:pt idx="0">
                  <c:v>434.17722817482291</c:v>
                </c:pt>
                <c:pt idx="1">
                  <c:v>376.85700000000003</c:v>
                </c:pt>
                <c:pt idx="2">
                  <c:v>380.74900000000002</c:v>
                </c:pt>
                <c:pt idx="3">
                  <c:v>390.85409999999996</c:v>
                </c:pt>
                <c:pt idx="4">
                  <c:v>392.26070945000004</c:v>
                </c:pt>
                <c:pt idx="5">
                  <c:v>379.53899999999999</c:v>
                </c:pt>
                <c:pt idx="6">
                  <c:v>347.416</c:v>
                </c:pt>
                <c:pt idx="7">
                  <c:v>348.35508490000001</c:v>
                </c:pt>
                <c:pt idx="8">
                  <c:v>351.94583661000001</c:v>
                </c:pt>
                <c:pt idx="9">
                  <c:v>353.20584421000001</c:v>
                </c:pt>
                <c:pt idx="10">
                  <c:v>353.02721753999998</c:v>
                </c:pt>
                <c:pt idx="11">
                  <c:v>356.31944472999999</c:v>
                </c:pt>
                <c:pt idx="12">
                  <c:v>357.41962375999998</c:v>
                </c:pt>
                <c:pt idx="13">
                  <c:v>357.03384469000002</c:v>
                </c:pt>
                <c:pt idx="14">
                  <c:v>358.16034736999995</c:v>
                </c:pt>
                <c:pt idx="15">
                  <c:v>358.62333896999996</c:v>
                </c:pt>
                <c:pt idx="16">
                  <c:v>357.89343514999996</c:v>
                </c:pt>
                <c:pt idx="17">
                  <c:v>357.99769991000005</c:v>
                </c:pt>
                <c:pt idx="18">
                  <c:v>356.39047333000002</c:v>
                </c:pt>
                <c:pt idx="19">
                  <c:v>358.08531226999997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5-49FF-9131-F46CE5481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369536"/>
        <c:axId val="122371072"/>
      </c:areaChart>
      <c:lineChart>
        <c:grouping val="standard"/>
        <c:varyColors val="0"/>
        <c:ser>
          <c:idx val="2"/>
          <c:order val="1"/>
          <c:tx>
            <c:v>Total Growth</c:v>
          </c:tx>
          <c:spPr>
            <a:ln w="25400">
              <a:solidFill>
                <a:srgbClr val="373A36"/>
              </a:solidFill>
              <a:prstDash val="solid"/>
            </a:ln>
          </c:spPr>
          <c:marker>
            <c:symbol val="none"/>
          </c:marker>
          <c:dPt>
            <c:idx val="9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F895-49FF-9131-F46CE54818C5}"/>
              </c:ext>
            </c:extLst>
          </c:dPt>
          <c:dPt>
            <c:idx val="10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F895-49FF-9131-F46CE54818C5}"/>
              </c:ext>
            </c:extLst>
          </c:dPt>
          <c:dPt>
            <c:idx val="11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F895-49FF-9131-F46CE54818C5}"/>
              </c:ext>
            </c:extLst>
          </c:dPt>
          <c:dPt>
            <c:idx val="12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F895-49FF-9131-F46CE54818C5}"/>
              </c:ext>
            </c:extLst>
          </c:dPt>
          <c:dPt>
            <c:idx val="13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F895-49FF-9131-F46CE54818C5}"/>
              </c:ext>
            </c:extLst>
          </c:dPt>
          <c:dPt>
            <c:idx val="14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F895-49FF-9131-F46CE54818C5}"/>
              </c:ext>
            </c:extLst>
          </c:dPt>
          <c:dPt>
            <c:idx val="15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F895-49FF-9131-F46CE54818C5}"/>
              </c:ext>
            </c:extLst>
          </c:dPt>
          <c:dPt>
            <c:idx val="16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0-F895-49FF-9131-F46CE54818C5}"/>
              </c:ext>
            </c:extLst>
          </c:dPt>
          <c:dPt>
            <c:idx val="17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2-F895-49FF-9131-F46CE54818C5}"/>
              </c:ext>
            </c:extLst>
          </c:dPt>
          <c:dPt>
            <c:idx val="18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4-F895-49FF-9131-F46CE54818C5}"/>
              </c:ext>
            </c:extLst>
          </c:dPt>
          <c:dPt>
            <c:idx val="19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6-F895-49FF-9131-F46CE54818C5}"/>
              </c:ext>
            </c:extLst>
          </c:dPt>
          <c:val>
            <c:numRef>
              <c:f>'Appendix A1 - Data Tables'!$C$73:$V$73</c:f>
              <c:numCache>
                <c:formatCode>0.0%</c:formatCode>
                <c:ptCount val="20"/>
                <c:pt idx="0">
                  <c:v>-1.0461796785480652E-2</c:v>
                </c:pt>
                <c:pt idx="1">
                  <c:v>-0.13202034665839893</c:v>
                </c:pt>
                <c:pt idx="2">
                  <c:v>1.0327524764035152E-2</c:v>
                </c:pt>
                <c:pt idx="3">
                  <c:v>2.6540056572702583E-2</c:v>
                </c:pt>
                <c:pt idx="4">
                  <c:v>3.5988095046209723E-3</c:v>
                </c:pt>
                <c:pt idx="5">
                  <c:v>-3.2431770869525832E-2</c:v>
                </c:pt>
                <c:pt idx="6">
                  <c:v>-8.4636888435707505E-2</c:v>
                </c:pt>
                <c:pt idx="7">
                  <c:v>2.7030559905128482E-3</c:v>
                </c:pt>
                <c:pt idx="8">
                  <c:v>1.0307734451560481E-2</c:v>
                </c:pt>
                <c:pt idx="9">
                  <c:v>3.5801179298968109E-3</c:v>
                </c:pt>
                <c:pt idx="10">
                  <c:v>-5.0572965574665024E-4</c:v>
                </c:pt>
                <c:pt idx="11">
                  <c:v>9.3257035900552836E-3</c:v>
                </c:pt>
                <c:pt idx="12">
                  <c:v>3.0876199608855194E-3</c:v>
                </c:pt>
                <c:pt idx="13">
                  <c:v>-1.0793449613695479E-3</c:v>
                </c:pt>
                <c:pt idx="14">
                  <c:v>3.1551705720728892E-3</c:v>
                </c:pt>
                <c:pt idx="15">
                  <c:v>1.292693631217955E-3</c:v>
                </c:pt>
                <c:pt idx="16">
                  <c:v>-2.0352936930885667E-3</c:v>
                </c:pt>
                <c:pt idx="17">
                  <c:v>2.913290654699842E-4</c:v>
                </c:pt>
                <c:pt idx="18">
                  <c:v>-4.4894885648820776E-3</c:v>
                </c:pt>
                <c:pt idx="19">
                  <c:v>4.7555674655495542E-3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895-49FF-9131-F46CE5481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73248"/>
        <c:axId val="122374784"/>
      </c:lineChart>
      <c:catAx>
        <c:axId val="12236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371072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22371072"/>
        <c:scaling>
          <c:orientation val="minMax"/>
          <c:max val="460"/>
          <c:min val="3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Peak Demand (GWh/day)</a:t>
                </a:r>
              </a:p>
            </c:rich>
          </c:tx>
          <c:layout>
            <c:manualLayout>
              <c:xMode val="edge"/>
              <c:yMode val="edge"/>
              <c:x val="2.5833802024746905E-2"/>
              <c:y val="0.137255313674026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369536"/>
        <c:crosses val="autoZero"/>
        <c:crossBetween val="midCat"/>
      </c:valAx>
      <c:catAx>
        <c:axId val="122373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22374784"/>
        <c:crosses val="autoZero"/>
        <c:auto val="1"/>
        <c:lblAlgn val="ctr"/>
        <c:lblOffset val="100"/>
        <c:noMultiLvlLbl val="0"/>
      </c:catAx>
      <c:valAx>
        <c:axId val="122374784"/>
        <c:scaling>
          <c:orientation val="minMax"/>
          <c:min val="-0.16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Growth</a:t>
                </a:r>
              </a:p>
            </c:rich>
          </c:tx>
          <c:layout>
            <c:manualLayout>
              <c:xMode val="edge"/>
              <c:yMode val="edge"/>
              <c:x val="5.0263504727949292E-2"/>
              <c:y val="0.2916393192786385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373248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875023434570678"/>
          <c:y val="0.89412094076475734"/>
          <c:w val="0.58928641732283471"/>
          <c:h val="7.84317842622613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87518732908774"/>
          <c:y val="9.0196423852726151E-2"/>
          <c:w val="0.68973289460633913"/>
          <c:h val="0.63921813426062446"/>
        </c:manualLayout>
      </c:layout>
      <c:areaChart>
        <c:grouping val="stacked"/>
        <c:varyColors val="0"/>
        <c:ser>
          <c:idx val="0"/>
          <c:order val="0"/>
          <c:tx>
            <c:v>LDZ Peak</c:v>
          </c:tx>
          <c:spPr>
            <a:solidFill>
              <a:srgbClr val="FA461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'Appendix A1 - Data Tables'!$C$47:$V$47</c:f>
              <c:strCache>
                <c:ptCount val="20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  <c:pt idx="12">
                  <c:v>20/21</c:v>
                </c:pt>
                <c:pt idx="13">
                  <c:v>21/22</c:v>
                </c:pt>
                <c:pt idx="14">
                  <c:v>22/23</c:v>
                </c:pt>
                <c:pt idx="15">
                  <c:v>23/24</c:v>
                </c:pt>
                <c:pt idx="16">
                  <c:v>24/25</c:v>
                </c:pt>
                <c:pt idx="17">
                  <c:v>25/26</c:v>
                </c:pt>
                <c:pt idx="18">
                  <c:v>26/27</c:v>
                </c:pt>
                <c:pt idx="19">
                  <c:v>27/28</c:v>
                </c:pt>
              </c:strCache>
            </c:strRef>
          </c:cat>
          <c:val>
            <c:numRef>
              <c:f>'Appendix A1 - Data Tables'!$C$48:$V$48</c:f>
              <c:numCache>
                <c:formatCode>0</c:formatCode>
                <c:ptCount val="20"/>
                <c:pt idx="0">
                  <c:v>368.11930392844801</c:v>
                </c:pt>
                <c:pt idx="1">
                  <c:v>323.76799999999997</c:v>
                </c:pt>
                <c:pt idx="2">
                  <c:v>327.767</c:v>
                </c:pt>
                <c:pt idx="3">
                  <c:v>368.18483000000003</c:v>
                </c:pt>
                <c:pt idx="4">
                  <c:v>353.80399999999997</c:v>
                </c:pt>
                <c:pt idx="5">
                  <c:v>364.09300000000002</c:v>
                </c:pt>
                <c:pt idx="6">
                  <c:v>324.20800000000003</c:v>
                </c:pt>
                <c:pt idx="7">
                  <c:v>317.45192491</c:v>
                </c:pt>
                <c:pt idx="8">
                  <c:v>321.15376730000003</c:v>
                </c:pt>
                <c:pt idx="9">
                  <c:v>327.58978501000001</c:v>
                </c:pt>
                <c:pt idx="10">
                  <c:v>328.04473492</c:v>
                </c:pt>
                <c:pt idx="11">
                  <c:v>332.10670787999999</c:v>
                </c:pt>
                <c:pt idx="12">
                  <c:v>332.60397422</c:v>
                </c:pt>
                <c:pt idx="13">
                  <c:v>334.34199623000001</c:v>
                </c:pt>
                <c:pt idx="14">
                  <c:v>334.57297872000004</c:v>
                </c:pt>
                <c:pt idx="15">
                  <c:v>335.38030002000005</c:v>
                </c:pt>
                <c:pt idx="16">
                  <c:v>334.90394239</c:v>
                </c:pt>
                <c:pt idx="17">
                  <c:v>335.09998844</c:v>
                </c:pt>
                <c:pt idx="18">
                  <c:v>333.24980026999998</c:v>
                </c:pt>
                <c:pt idx="19">
                  <c:v>333.77955229999998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C-424C-BCC7-0832C3660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414208"/>
        <c:axId val="122415744"/>
      </c:areaChart>
      <c:lineChart>
        <c:grouping val="standard"/>
        <c:varyColors val="0"/>
        <c:ser>
          <c:idx val="2"/>
          <c:order val="1"/>
          <c:tx>
            <c:v>Total Growth</c:v>
          </c:tx>
          <c:spPr>
            <a:ln w="25400">
              <a:solidFill>
                <a:srgbClr val="373A36"/>
              </a:solidFill>
              <a:prstDash val="solid"/>
            </a:ln>
          </c:spPr>
          <c:marker>
            <c:symbol val="none"/>
          </c:marker>
          <c:dPt>
            <c:idx val="9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FE8C-424C-BCC7-0832C3660D86}"/>
              </c:ext>
            </c:extLst>
          </c:dPt>
          <c:dPt>
            <c:idx val="10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FE8C-424C-BCC7-0832C3660D86}"/>
              </c:ext>
            </c:extLst>
          </c:dPt>
          <c:dPt>
            <c:idx val="11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FE8C-424C-BCC7-0832C3660D86}"/>
              </c:ext>
            </c:extLst>
          </c:dPt>
          <c:dPt>
            <c:idx val="12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FE8C-424C-BCC7-0832C3660D86}"/>
              </c:ext>
            </c:extLst>
          </c:dPt>
          <c:dPt>
            <c:idx val="13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FE8C-424C-BCC7-0832C3660D86}"/>
              </c:ext>
            </c:extLst>
          </c:dPt>
          <c:dPt>
            <c:idx val="14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FE8C-424C-BCC7-0832C3660D86}"/>
              </c:ext>
            </c:extLst>
          </c:dPt>
          <c:dPt>
            <c:idx val="15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FE8C-424C-BCC7-0832C3660D86}"/>
              </c:ext>
            </c:extLst>
          </c:dPt>
          <c:dPt>
            <c:idx val="16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0-FE8C-424C-BCC7-0832C3660D86}"/>
              </c:ext>
            </c:extLst>
          </c:dPt>
          <c:dPt>
            <c:idx val="17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2-FE8C-424C-BCC7-0832C3660D86}"/>
              </c:ext>
            </c:extLst>
          </c:dPt>
          <c:dPt>
            <c:idx val="18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4-FE8C-424C-BCC7-0832C3660D86}"/>
              </c:ext>
            </c:extLst>
          </c:dPt>
          <c:dPt>
            <c:idx val="19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6-FE8C-424C-BCC7-0832C3660D86}"/>
              </c:ext>
            </c:extLst>
          </c:dPt>
          <c:val>
            <c:numRef>
              <c:f>'Appendix A1 - Data Tables'!$C$49:$V$49</c:f>
              <c:numCache>
                <c:formatCode>0.0%</c:formatCode>
                <c:ptCount val="20"/>
                <c:pt idx="0">
                  <c:v>-3.223437609000387E-3</c:v>
                </c:pt>
                <c:pt idx="1">
                  <c:v>-0.12048078830733819</c:v>
                </c:pt>
                <c:pt idx="2">
                  <c:v>1.2351436831311383E-2</c:v>
                </c:pt>
                <c:pt idx="3">
                  <c:v>0.12331268858670957</c:v>
                </c:pt>
                <c:pt idx="4">
                  <c:v>-3.9058724934430508E-2</c:v>
                </c:pt>
                <c:pt idx="5">
                  <c:v>2.9081073136539001E-2</c:v>
                </c:pt>
                <c:pt idx="6">
                  <c:v>-0.10954618737520355</c:v>
                </c:pt>
                <c:pt idx="7">
                  <c:v>-2.0838705676602749E-2</c:v>
                </c:pt>
                <c:pt idx="8">
                  <c:v>1.1661111807873032E-2</c:v>
                </c:pt>
                <c:pt idx="9">
                  <c:v>2.004029958642178E-2</c:v>
                </c:pt>
                <c:pt idx="10">
                  <c:v>1.3887792929382528E-3</c:v>
                </c:pt>
                <c:pt idx="11">
                  <c:v>1.2382375108049156E-2</c:v>
                </c:pt>
                <c:pt idx="12">
                  <c:v>1.4973089317415632E-3</c:v>
                </c:pt>
                <c:pt idx="13">
                  <c:v>5.225499827763329E-3</c:v>
                </c:pt>
                <c:pt idx="14">
                  <c:v>6.9085694469902517E-4</c:v>
                </c:pt>
                <c:pt idx="15">
                  <c:v>2.4129901437009039E-3</c:v>
                </c:pt>
                <c:pt idx="16">
                  <c:v>-1.4203506585558103E-3</c:v>
                </c:pt>
                <c:pt idx="17">
                  <c:v>5.8537994088976282E-4</c:v>
                </c:pt>
                <c:pt idx="18">
                  <c:v>-5.5213018019285966E-3</c:v>
                </c:pt>
                <c:pt idx="19">
                  <c:v>1.5896544561190755E-3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E8C-424C-BCC7-0832C3660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17920"/>
        <c:axId val="122419456"/>
      </c:lineChart>
      <c:catAx>
        <c:axId val="12241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415744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22415744"/>
        <c:scaling>
          <c:orientation val="minMax"/>
          <c:min val="29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Peak Demand (GWh/day)</a:t>
                </a:r>
              </a:p>
            </c:rich>
          </c:tx>
          <c:layout>
            <c:manualLayout>
              <c:xMode val="edge"/>
              <c:yMode val="edge"/>
              <c:x val="4.1048362898321873E-2"/>
              <c:y val="0.132094081788163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414208"/>
        <c:crosses val="autoZero"/>
        <c:crossBetween val="midCat"/>
      </c:valAx>
      <c:catAx>
        <c:axId val="12241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22419456"/>
        <c:crosses val="autoZero"/>
        <c:auto val="1"/>
        <c:lblAlgn val="ctr"/>
        <c:lblOffset val="100"/>
        <c:noMultiLvlLbl val="0"/>
      </c:catAx>
      <c:valAx>
        <c:axId val="12241945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Growth</a:t>
                </a:r>
              </a:p>
            </c:rich>
          </c:tx>
          <c:layout>
            <c:manualLayout>
              <c:xMode val="edge"/>
              <c:yMode val="edge"/>
              <c:x val="6.4732142857142863E-2"/>
              <c:y val="0.3137267253358035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417920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767880577427821"/>
          <c:y val="0.89412094076475734"/>
          <c:w val="0.5959828458942632"/>
          <c:h val="7.84317842622613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48231558915885"/>
          <c:y val="9.0196423852726151E-2"/>
          <c:w val="0.70759005692624444"/>
          <c:h val="0.63921813426062446"/>
        </c:manualLayout>
      </c:layout>
      <c:areaChart>
        <c:grouping val="stacked"/>
        <c:varyColors val="0"/>
        <c:ser>
          <c:idx val="0"/>
          <c:order val="0"/>
          <c:tx>
            <c:v>LDZ Peak</c:v>
          </c:tx>
          <c:spPr>
            <a:solidFill>
              <a:srgbClr val="FA461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'Appendix A1 - Data Tables'!$C$59:$V$59</c:f>
              <c:strCache>
                <c:ptCount val="20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  <c:pt idx="12">
                  <c:v>20/21</c:v>
                </c:pt>
                <c:pt idx="13">
                  <c:v>21/22</c:v>
                </c:pt>
                <c:pt idx="14">
                  <c:v>22/23</c:v>
                </c:pt>
                <c:pt idx="15">
                  <c:v>23/24</c:v>
                </c:pt>
                <c:pt idx="16">
                  <c:v>24/25</c:v>
                </c:pt>
                <c:pt idx="17">
                  <c:v>25/26</c:v>
                </c:pt>
                <c:pt idx="18">
                  <c:v>26/27</c:v>
                </c:pt>
                <c:pt idx="19">
                  <c:v>27/28</c:v>
                </c:pt>
              </c:strCache>
            </c:strRef>
          </c:cat>
          <c:val>
            <c:numRef>
              <c:f>'Appendix A1 - Data Tables'!$C$60:$V$60</c:f>
              <c:numCache>
                <c:formatCode>0</c:formatCode>
                <c:ptCount val="20"/>
                <c:pt idx="0">
                  <c:v>482.39042096093402</c:v>
                </c:pt>
                <c:pt idx="1">
                  <c:v>424.721</c:v>
                </c:pt>
                <c:pt idx="2">
                  <c:v>431.66300000000001</c:v>
                </c:pt>
                <c:pt idx="3">
                  <c:v>473.01102000000003</c:v>
                </c:pt>
                <c:pt idx="4">
                  <c:v>465.09472920000002</c:v>
                </c:pt>
                <c:pt idx="5">
                  <c:v>470.43400000000003</c:v>
                </c:pt>
                <c:pt idx="6">
                  <c:v>413.11799999999999</c:v>
                </c:pt>
                <c:pt idx="7">
                  <c:v>404.87536167000002</c:v>
                </c:pt>
                <c:pt idx="8">
                  <c:v>402.96233991999998</c:v>
                </c:pt>
                <c:pt idx="9">
                  <c:v>405.38370945999998</c:v>
                </c:pt>
                <c:pt idx="10">
                  <c:v>405.98938387000004</c:v>
                </c:pt>
                <c:pt idx="11">
                  <c:v>410.65697979999999</c:v>
                </c:pt>
                <c:pt idx="12">
                  <c:v>412.28567941</c:v>
                </c:pt>
                <c:pt idx="13">
                  <c:v>412.08880268999997</c:v>
                </c:pt>
                <c:pt idx="14">
                  <c:v>412.68215121999998</c:v>
                </c:pt>
                <c:pt idx="15">
                  <c:v>415.09860527000001</c:v>
                </c:pt>
                <c:pt idx="16">
                  <c:v>414.53201459999997</c:v>
                </c:pt>
                <c:pt idx="17">
                  <c:v>414.56227899999999</c:v>
                </c:pt>
                <c:pt idx="18">
                  <c:v>412.62974381999999</c:v>
                </c:pt>
                <c:pt idx="19">
                  <c:v>414.63464056000004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1-4AA1-B888-01CAF68DA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018880"/>
        <c:axId val="125020416"/>
      </c:areaChart>
      <c:lineChart>
        <c:grouping val="standard"/>
        <c:varyColors val="0"/>
        <c:ser>
          <c:idx val="2"/>
          <c:order val="1"/>
          <c:tx>
            <c:v>Total Growth</c:v>
          </c:tx>
          <c:spPr>
            <a:ln w="25400">
              <a:solidFill>
                <a:srgbClr val="373A36"/>
              </a:solidFill>
              <a:prstDash val="solid"/>
            </a:ln>
          </c:spPr>
          <c:marker>
            <c:symbol val="none"/>
          </c:marker>
          <c:dPt>
            <c:idx val="9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E891-4AA1-B888-01CAF68DA739}"/>
              </c:ext>
            </c:extLst>
          </c:dPt>
          <c:dPt>
            <c:idx val="10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E891-4AA1-B888-01CAF68DA739}"/>
              </c:ext>
            </c:extLst>
          </c:dPt>
          <c:dPt>
            <c:idx val="11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E891-4AA1-B888-01CAF68DA739}"/>
              </c:ext>
            </c:extLst>
          </c:dPt>
          <c:dPt>
            <c:idx val="12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E891-4AA1-B888-01CAF68DA739}"/>
              </c:ext>
            </c:extLst>
          </c:dPt>
          <c:dPt>
            <c:idx val="13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E891-4AA1-B888-01CAF68DA739}"/>
              </c:ext>
            </c:extLst>
          </c:dPt>
          <c:dPt>
            <c:idx val="14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E891-4AA1-B888-01CAF68DA739}"/>
              </c:ext>
            </c:extLst>
          </c:dPt>
          <c:dPt>
            <c:idx val="15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E891-4AA1-B888-01CAF68DA739}"/>
              </c:ext>
            </c:extLst>
          </c:dPt>
          <c:dPt>
            <c:idx val="16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0-E891-4AA1-B888-01CAF68DA739}"/>
              </c:ext>
            </c:extLst>
          </c:dPt>
          <c:dPt>
            <c:idx val="17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2-E891-4AA1-B888-01CAF68DA739}"/>
              </c:ext>
            </c:extLst>
          </c:dPt>
          <c:dPt>
            <c:idx val="18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4-E891-4AA1-B888-01CAF68DA739}"/>
              </c:ext>
            </c:extLst>
          </c:dPt>
          <c:dPt>
            <c:idx val="19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6-E891-4AA1-B888-01CAF68DA739}"/>
              </c:ext>
            </c:extLst>
          </c:dPt>
          <c:val>
            <c:numRef>
              <c:f>'Appendix A1 - Data Tables'!$C$61:$V$61</c:f>
              <c:numCache>
                <c:formatCode>0.0%</c:formatCode>
                <c:ptCount val="20"/>
                <c:pt idx="0">
                  <c:v>-4.6264019584764463E-3</c:v>
                </c:pt>
                <c:pt idx="1">
                  <c:v>-0.11954926643455122</c:v>
                </c:pt>
                <c:pt idx="2">
                  <c:v>1.6344847558750351E-2</c:v>
                </c:pt>
                <c:pt idx="3">
                  <c:v>9.5787732559890509E-2</c:v>
                </c:pt>
                <c:pt idx="4">
                  <c:v>-1.6735954270156353E-2</c:v>
                </c:pt>
                <c:pt idx="5">
                  <c:v>1.1479964112222856E-2</c:v>
                </c:pt>
                <c:pt idx="6">
                  <c:v>-0.12183643189055218</c:v>
                </c:pt>
                <c:pt idx="7">
                  <c:v>-1.9952261411993612E-2</c:v>
                </c:pt>
                <c:pt idx="8">
                  <c:v>-4.7249645967819588E-3</c:v>
                </c:pt>
                <c:pt idx="9">
                  <c:v>6.008922671237006E-3</c:v>
                </c:pt>
                <c:pt idx="10">
                  <c:v>1.4940768360101702E-3</c:v>
                </c:pt>
                <c:pt idx="11">
                  <c:v>1.1496842320129574E-2</c:v>
                </c:pt>
                <c:pt idx="12">
                  <c:v>3.9660828626198663E-3</c:v>
                </c:pt>
                <c:pt idx="13">
                  <c:v>-4.7752500227942444E-4</c:v>
                </c:pt>
                <c:pt idx="14">
                  <c:v>1.4398559876580041E-3</c:v>
                </c:pt>
                <c:pt idx="15">
                  <c:v>5.8554847668025765E-3</c:v>
                </c:pt>
                <c:pt idx="16">
                  <c:v>-1.364954405547813E-3</c:v>
                </c:pt>
                <c:pt idx="17">
                  <c:v>7.300859507612419E-5</c:v>
                </c:pt>
                <c:pt idx="18">
                  <c:v>-4.6616281265667251E-3</c:v>
                </c:pt>
                <c:pt idx="19">
                  <c:v>4.8588274840280013E-3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891-4AA1-B888-01CAF68DA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34880"/>
        <c:axId val="125036416"/>
      </c:lineChart>
      <c:catAx>
        <c:axId val="12501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020416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25020416"/>
        <c:scaling>
          <c:orientation val="minMax"/>
          <c:min val="38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Peak Demand (GWh/day)</a:t>
                </a:r>
              </a:p>
            </c:rich>
          </c:tx>
          <c:layout>
            <c:manualLayout>
              <c:xMode val="edge"/>
              <c:yMode val="edge"/>
              <c:x val="2.1376234652863282E-2"/>
              <c:y val="0.137255372110744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018880"/>
        <c:crosses val="autoZero"/>
        <c:crossBetween val="midCat"/>
        <c:majorUnit val="10"/>
      </c:valAx>
      <c:catAx>
        <c:axId val="125034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25036416"/>
        <c:crosses val="autoZero"/>
        <c:auto val="1"/>
        <c:lblAlgn val="ctr"/>
        <c:lblOffset val="100"/>
        <c:noMultiLvlLbl val="0"/>
      </c:catAx>
      <c:valAx>
        <c:axId val="12503641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Growth</a:t>
                </a:r>
              </a:p>
            </c:rich>
          </c:tx>
          <c:layout>
            <c:manualLayout>
              <c:xMode val="edge"/>
              <c:yMode val="edge"/>
              <c:x val="4.9685290204829112E-2"/>
              <c:y val="0.3137267970535941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034880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544666291713536"/>
          <c:y val="0.89412094076475734"/>
          <c:w val="0.59821498875140611"/>
          <c:h val="7.84317842622613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78587971919438"/>
          <c:y val="9.4118007498496858E-2"/>
          <c:w val="0.71205434750622065"/>
          <c:h val="0.65882605248947801"/>
        </c:manualLayout>
      </c:layout>
      <c:lineChart>
        <c:grouping val="standard"/>
        <c:varyColors val="0"/>
        <c:ser>
          <c:idx val="0"/>
          <c:order val="0"/>
          <c:tx>
            <c:strRef>
              <c:f>'Appendix A1 - Data Tables'!$B$107</c:f>
              <c:strCache>
                <c:ptCount val="1"/>
                <c:pt idx="0">
                  <c:v>2018 Forecast</c:v>
                </c:pt>
              </c:strCache>
            </c:strRef>
          </c:tx>
          <c:spPr>
            <a:ln w="38100">
              <a:solidFill>
                <a:srgbClr val="FC977C"/>
              </a:solidFill>
              <a:prstDash val="solid"/>
            </a:ln>
          </c:spPr>
          <c:marker>
            <c:symbol val="none"/>
          </c:marker>
          <c:cat>
            <c:numRef>
              <c:f>'Appendix A1 - Data Tables'!$C$106:$L$106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A1 - Data Tables'!$C$107:$L$107</c:f>
              <c:numCache>
                <c:formatCode>0.00</c:formatCode>
                <c:ptCount val="10"/>
                <c:pt idx="0">
                  <c:v>69.98972531199999</c:v>
                </c:pt>
                <c:pt idx="1">
                  <c:v>69.901218997000001</c:v>
                </c:pt>
                <c:pt idx="2">
                  <c:v>69.246206983999997</c:v>
                </c:pt>
                <c:pt idx="3">
                  <c:v>69.085098998000007</c:v>
                </c:pt>
                <c:pt idx="4">
                  <c:v>68.904560809000003</c:v>
                </c:pt>
                <c:pt idx="5">
                  <c:v>68.708990951999994</c:v>
                </c:pt>
                <c:pt idx="6">
                  <c:v>68.674603164000004</c:v>
                </c:pt>
                <c:pt idx="7">
                  <c:v>68.494843687999989</c:v>
                </c:pt>
                <c:pt idx="8">
                  <c:v>68.326911363999997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F4-4E5D-8956-8A5B1946A329}"/>
            </c:ext>
          </c:extLst>
        </c:ser>
        <c:ser>
          <c:idx val="1"/>
          <c:order val="1"/>
          <c:tx>
            <c:strRef>
              <c:f>'Appendix A1 - Data Tables'!$B$108</c:f>
              <c:strCache>
                <c:ptCount val="1"/>
                <c:pt idx="0">
                  <c:v>2019 Forecast</c:v>
                </c:pt>
              </c:strCache>
            </c:strRef>
          </c:tx>
          <c:spPr>
            <a:ln w="38100">
              <a:solidFill>
                <a:srgbClr val="FA4616"/>
              </a:solidFill>
              <a:prstDash val="solid"/>
            </a:ln>
          </c:spPr>
          <c:marker>
            <c:symbol val="none"/>
          </c:marker>
          <c:cat>
            <c:numRef>
              <c:f>'Appendix A1 - Data Tables'!$C$106:$L$106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A1 - Data Tables'!$C$108:$L$108</c:f>
              <c:numCache>
                <c:formatCode>0.00</c:formatCode>
                <c:ptCount val="10"/>
                <c:pt idx="0">
                  <c:v>69.536281614999993</c:v>
                </c:pt>
                <c:pt idx="1">
                  <c:v>70.205623099000007</c:v>
                </c:pt>
                <c:pt idx="2">
                  <c:v>70.652903749000004</c:v>
                </c:pt>
                <c:pt idx="3">
                  <c:v>70.889184578999988</c:v>
                </c:pt>
                <c:pt idx="4">
                  <c:v>70.844193075999996</c:v>
                </c:pt>
                <c:pt idx="5">
                  <c:v>71.798059615</c:v>
                </c:pt>
                <c:pt idx="6">
                  <c:v>71.288005936999994</c:v>
                </c:pt>
                <c:pt idx="7">
                  <c:v>71.249037243000004</c:v>
                </c:pt>
                <c:pt idx="8">
                  <c:v>71.247767527000008</c:v>
                </c:pt>
                <c:pt idx="9">
                  <c:v>71.249974965999996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F4-4E5D-8956-8A5B1946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55776"/>
        <c:axId val="134957312"/>
      </c:lineChart>
      <c:lineChart>
        <c:grouping val="standard"/>
        <c:varyColors val="0"/>
        <c:ser>
          <c:idx val="2"/>
          <c:order val="2"/>
          <c:tx>
            <c:strRef>
              <c:f>'Appendix A1 - Data Tables'!$B$109</c:f>
              <c:strCache>
                <c:ptCount val="1"/>
                <c:pt idx="0">
                  <c:v>% Change</c:v>
                </c:pt>
              </c:strCache>
            </c:strRef>
          </c:tx>
          <c:spPr>
            <a:ln w="38100">
              <a:solidFill>
                <a:srgbClr val="373A36"/>
              </a:solidFill>
              <a:prstDash val="solid"/>
            </a:ln>
          </c:spPr>
          <c:marker>
            <c:symbol val="none"/>
          </c:marker>
          <c:val>
            <c:numRef>
              <c:f>'Appendix A1 - Data Tables'!$C$109:$L$109</c:f>
              <c:numCache>
                <c:formatCode>0.0%</c:formatCode>
                <c:ptCount val="10"/>
                <c:pt idx="0">
                  <c:v>-6.4787180543806585E-3</c:v>
                </c:pt>
                <c:pt idx="1">
                  <c:v>4.354775301029741E-3</c:v>
                </c:pt>
                <c:pt idx="2">
                  <c:v>2.0314423363651347E-2</c:v>
                </c:pt>
                <c:pt idx="3">
                  <c:v>2.6113961001231378E-2</c:v>
                </c:pt>
                <c:pt idx="4">
                  <c:v>2.8149548364099684E-2</c:v>
                </c:pt>
                <c:pt idx="5">
                  <c:v>4.4958725491370193E-2</c:v>
                </c:pt>
                <c:pt idx="6">
                  <c:v>3.8054865300917604E-2</c:v>
                </c:pt>
                <c:pt idx="7">
                  <c:v>4.0210231992726456E-2</c:v>
                </c:pt>
                <c:pt idx="8">
                  <c:v>4.2748254014287959E-2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F4-4E5D-8956-8A5B1946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59488"/>
        <c:axId val="134961024"/>
      </c:lineChart>
      <c:catAx>
        <c:axId val="13495577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573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34957312"/>
        <c:scaling>
          <c:orientation val="minMax"/>
          <c:min val="59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Throughput (TWh)</a:t>
                </a:r>
              </a:p>
            </c:rich>
          </c:tx>
          <c:layout>
            <c:manualLayout>
              <c:xMode val="edge"/>
              <c:yMode val="edge"/>
              <c:x val="1.5625E-2"/>
              <c:y val="0.211765529308836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55776"/>
        <c:crosses val="autoZero"/>
        <c:crossBetween val="between"/>
      </c:valAx>
      <c:catAx>
        <c:axId val="134959488"/>
        <c:scaling>
          <c:orientation val="minMax"/>
        </c:scaling>
        <c:delete val="1"/>
        <c:axPos val="b"/>
        <c:majorTickMark val="out"/>
        <c:minorTickMark val="none"/>
        <c:tickLblPos val="nextTo"/>
        <c:crossAx val="134961024"/>
        <c:crosses val="autoZero"/>
        <c:auto val="1"/>
        <c:lblAlgn val="ctr"/>
        <c:lblOffset val="100"/>
        <c:noMultiLvlLbl val="0"/>
      </c:catAx>
      <c:valAx>
        <c:axId val="13496102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Change Between Forecasts</a:t>
                </a:r>
              </a:p>
            </c:rich>
          </c:tx>
          <c:layout>
            <c:manualLayout>
              <c:xMode val="edge"/>
              <c:yMode val="edge"/>
              <c:x val="6.0267857142857144E-2"/>
              <c:y val="0.105882764654418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594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722595455769401"/>
          <c:y val="0.909804094488189"/>
          <c:w val="0.6584821428571429"/>
          <c:h val="7.84313725490196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1802500918252"/>
          <c:y val="9.4118007498496858E-2"/>
          <c:w val="0.71428649279620882"/>
          <c:h val="0.64313971790639513"/>
        </c:manualLayout>
      </c:layout>
      <c:lineChart>
        <c:grouping val="standard"/>
        <c:varyColors val="0"/>
        <c:ser>
          <c:idx val="0"/>
          <c:order val="0"/>
          <c:tx>
            <c:strRef>
              <c:f>'Appendix A1 - Data Tables'!$B$93</c:f>
              <c:strCache>
                <c:ptCount val="1"/>
                <c:pt idx="0">
                  <c:v>2018 Forecast</c:v>
                </c:pt>
              </c:strCache>
            </c:strRef>
          </c:tx>
          <c:spPr>
            <a:ln w="38100">
              <a:solidFill>
                <a:srgbClr val="FC977C"/>
              </a:solidFill>
              <a:prstDash val="solid"/>
            </a:ln>
          </c:spPr>
          <c:marker>
            <c:symbol val="none"/>
          </c:marker>
          <c:cat>
            <c:numRef>
              <c:f>'Appendix A1 - Data Tables'!$C$92:$L$92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A1 - Data Tables'!$C$93:$L$93</c:f>
              <c:numCache>
                <c:formatCode>0.00</c:formatCode>
                <c:ptCount val="10"/>
                <c:pt idx="0">
                  <c:v>57.565158001</c:v>
                </c:pt>
                <c:pt idx="1">
                  <c:v>57.855248549000002</c:v>
                </c:pt>
                <c:pt idx="2">
                  <c:v>57.848064862999998</c:v>
                </c:pt>
                <c:pt idx="3">
                  <c:v>58.088157733000003</c:v>
                </c:pt>
                <c:pt idx="4">
                  <c:v>58.239052526999998</c:v>
                </c:pt>
                <c:pt idx="5">
                  <c:v>58.294949889000002</c:v>
                </c:pt>
                <c:pt idx="6">
                  <c:v>58.464107235</c:v>
                </c:pt>
                <c:pt idx="7">
                  <c:v>58.46757187</c:v>
                </c:pt>
                <c:pt idx="8">
                  <c:v>58.442770625999998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A-4255-97A0-052691CC57C5}"/>
            </c:ext>
          </c:extLst>
        </c:ser>
        <c:ser>
          <c:idx val="1"/>
          <c:order val="1"/>
          <c:tx>
            <c:strRef>
              <c:f>'Appendix A1 - Data Tables'!$B$94</c:f>
              <c:strCache>
                <c:ptCount val="1"/>
                <c:pt idx="0">
                  <c:v>2019 Forecast</c:v>
                </c:pt>
              </c:strCache>
            </c:strRef>
          </c:tx>
          <c:spPr>
            <a:ln w="38100">
              <a:solidFill>
                <a:srgbClr val="FA4616"/>
              </a:solidFill>
              <a:prstDash val="solid"/>
            </a:ln>
          </c:spPr>
          <c:marker>
            <c:symbol val="none"/>
          </c:marker>
          <c:cat>
            <c:numRef>
              <c:f>'Appendix A1 - Data Tables'!$C$92:$L$92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A1 - Data Tables'!$C$94:$L$94</c:f>
              <c:numCache>
                <c:formatCode>0.00</c:formatCode>
                <c:ptCount val="10"/>
                <c:pt idx="0">
                  <c:v>58.770222110000006</c:v>
                </c:pt>
                <c:pt idx="1">
                  <c:v>59.320526221000001</c:v>
                </c:pt>
                <c:pt idx="2">
                  <c:v>59.685445914000006</c:v>
                </c:pt>
                <c:pt idx="3">
                  <c:v>60.302977235</c:v>
                </c:pt>
                <c:pt idx="4">
                  <c:v>60.176824709999998</c:v>
                </c:pt>
                <c:pt idx="5">
                  <c:v>60.835588199</c:v>
                </c:pt>
                <c:pt idx="6">
                  <c:v>60.334986107999995</c:v>
                </c:pt>
                <c:pt idx="7">
                  <c:v>60.299101747000002</c:v>
                </c:pt>
                <c:pt idx="8">
                  <c:v>60.298488112000001</c:v>
                </c:pt>
                <c:pt idx="9">
                  <c:v>60.300028635000004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4A-4255-97A0-052691CC5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00832"/>
        <c:axId val="135002368"/>
      </c:lineChart>
      <c:lineChart>
        <c:grouping val="standard"/>
        <c:varyColors val="0"/>
        <c:ser>
          <c:idx val="2"/>
          <c:order val="2"/>
          <c:tx>
            <c:strRef>
              <c:f>'Appendix A1 - Data Tables'!$B$95</c:f>
              <c:strCache>
                <c:ptCount val="1"/>
                <c:pt idx="0">
                  <c:v>% Change</c:v>
                </c:pt>
              </c:strCache>
            </c:strRef>
          </c:tx>
          <c:spPr>
            <a:ln w="38100">
              <a:solidFill>
                <a:srgbClr val="373A36"/>
              </a:solidFill>
              <a:prstDash val="solid"/>
            </a:ln>
          </c:spPr>
          <c:marker>
            <c:symbol val="none"/>
          </c:marker>
          <c:val>
            <c:numRef>
              <c:f>'Appendix A1 - Data Tables'!$C$95:$L$95</c:f>
              <c:numCache>
                <c:formatCode>0.0%</c:formatCode>
                <c:ptCount val="10"/>
                <c:pt idx="0">
                  <c:v>2.0933914729793179E-2</c:v>
                </c:pt>
                <c:pt idx="1">
                  <c:v>2.5326616145447806E-2</c:v>
                </c:pt>
                <c:pt idx="2">
                  <c:v>3.1762186952172526E-2</c:v>
                </c:pt>
                <c:pt idx="3">
                  <c:v>3.8128589172690422E-2</c:v>
                </c:pt>
                <c:pt idx="4">
                  <c:v>3.3272728502951453E-2</c:v>
                </c:pt>
                <c:pt idx="5">
                  <c:v>4.3582476952766118E-2</c:v>
                </c:pt>
                <c:pt idx="6">
                  <c:v>3.2000469373112718E-2</c:v>
                </c:pt>
                <c:pt idx="7">
                  <c:v>3.132556763383855E-2</c:v>
                </c:pt>
                <c:pt idx="8">
                  <c:v>3.1752729484293689E-2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4A-4255-97A0-052691CC5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47904"/>
        <c:axId val="135149440"/>
      </c:lineChart>
      <c:catAx>
        <c:axId val="13500083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02368"/>
        <c:crossesAt val="60"/>
        <c:auto val="1"/>
        <c:lblAlgn val="ctr"/>
        <c:lblOffset val="0"/>
        <c:tickLblSkip val="1"/>
        <c:tickMarkSkip val="1"/>
        <c:noMultiLvlLbl val="0"/>
      </c:catAx>
      <c:valAx>
        <c:axId val="135002368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Throughput (TWh)</a:t>
                </a:r>
              </a:p>
            </c:rich>
          </c:tx>
          <c:layout>
            <c:manualLayout>
              <c:xMode val="edge"/>
              <c:yMode val="edge"/>
              <c:x val="1.822928383952006E-2"/>
              <c:y val="0.20392239205393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00832"/>
        <c:crosses val="autoZero"/>
        <c:crossBetween val="between"/>
      </c:valAx>
      <c:catAx>
        <c:axId val="135147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35149440"/>
        <c:crosses val="autoZero"/>
        <c:auto val="1"/>
        <c:lblAlgn val="ctr"/>
        <c:lblOffset val="100"/>
        <c:noMultiLvlLbl val="0"/>
      </c:catAx>
      <c:valAx>
        <c:axId val="13514944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Change Between Forecasts</a:t>
                </a:r>
              </a:p>
            </c:rich>
          </c:tx>
          <c:layout>
            <c:manualLayout>
              <c:xMode val="edge"/>
              <c:yMode val="edge"/>
              <c:x val="5.8035714285714288E-2"/>
              <c:y val="9.8039627399516244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147904"/>
        <c:crosses val="max"/>
        <c:crossBetween val="between"/>
        <c:majorUnit val="0.0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857142857142858"/>
          <c:y val="0.90980392156862744"/>
          <c:w val="0.6450892857142857"/>
          <c:h val="7.84313725490196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9300797926546"/>
          <c:y val="9.4118007498496858E-2"/>
          <c:w val="0.72098292866617331"/>
          <c:h val="0.65882605248947801"/>
        </c:manualLayout>
      </c:layout>
      <c:lineChart>
        <c:grouping val="standard"/>
        <c:varyColors val="0"/>
        <c:ser>
          <c:idx val="0"/>
          <c:order val="0"/>
          <c:tx>
            <c:strRef>
              <c:f>'Appendix A1 - Data Tables'!$B$93</c:f>
              <c:strCache>
                <c:ptCount val="1"/>
                <c:pt idx="0">
                  <c:v>2018 Forecast</c:v>
                </c:pt>
              </c:strCache>
            </c:strRef>
          </c:tx>
          <c:spPr>
            <a:ln w="38100">
              <a:solidFill>
                <a:srgbClr val="FC977C"/>
              </a:solidFill>
              <a:prstDash val="solid"/>
            </a:ln>
          </c:spPr>
          <c:marker>
            <c:symbol val="none"/>
          </c:marker>
          <c:cat>
            <c:numRef>
              <c:f>'Appendix A1 - Data Tables'!$C$113:$L$113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A1 - Data Tables'!$C$114:$L$114</c:f>
              <c:numCache>
                <c:formatCode>0.00</c:formatCode>
                <c:ptCount val="10"/>
                <c:pt idx="0">
                  <c:v>45.530950325999996</c:v>
                </c:pt>
                <c:pt idx="1">
                  <c:v>45.725060832000004</c:v>
                </c:pt>
                <c:pt idx="2">
                  <c:v>45.715079122000006</c:v>
                </c:pt>
                <c:pt idx="3">
                  <c:v>45.873415285</c:v>
                </c:pt>
                <c:pt idx="4">
                  <c:v>45.969172909000001</c:v>
                </c:pt>
                <c:pt idx="5">
                  <c:v>45.999377824</c:v>
                </c:pt>
                <c:pt idx="6">
                  <c:v>46.110570019999997</c:v>
                </c:pt>
                <c:pt idx="7">
                  <c:v>46.101769525999998</c:v>
                </c:pt>
                <c:pt idx="8">
                  <c:v>46.068495585999997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45-4894-A6AE-F06CBDFC8767}"/>
            </c:ext>
          </c:extLst>
        </c:ser>
        <c:ser>
          <c:idx val="1"/>
          <c:order val="1"/>
          <c:tx>
            <c:strRef>
              <c:f>'Appendix A1 - Data Tables'!$B$115</c:f>
              <c:strCache>
                <c:ptCount val="1"/>
                <c:pt idx="0">
                  <c:v>2019 Forecast</c:v>
                </c:pt>
              </c:strCache>
            </c:strRef>
          </c:tx>
          <c:spPr>
            <a:ln w="38100">
              <a:solidFill>
                <a:srgbClr val="FA4616"/>
              </a:solidFill>
              <a:prstDash val="solid"/>
            </a:ln>
          </c:spPr>
          <c:marker>
            <c:symbol val="none"/>
          </c:marker>
          <c:cat>
            <c:numRef>
              <c:f>'Appendix A1 - Data Tables'!$C$113:$L$113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A1 - Data Tables'!$C$115:$L$115</c:f>
              <c:numCache>
                <c:formatCode>0.00</c:formatCode>
                <c:ptCount val="10"/>
                <c:pt idx="0">
                  <c:v>46.642550241999999</c:v>
                </c:pt>
                <c:pt idx="1">
                  <c:v>47.112957279</c:v>
                </c:pt>
                <c:pt idx="2">
                  <c:v>47.403933797000001</c:v>
                </c:pt>
                <c:pt idx="3">
                  <c:v>47.587413953000002</c:v>
                </c:pt>
                <c:pt idx="4">
                  <c:v>47.599556010000001</c:v>
                </c:pt>
                <c:pt idx="5">
                  <c:v>48.097072814000001</c:v>
                </c:pt>
                <c:pt idx="6">
                  <c:v>47.733728573</c:v>
                </c:pt>
                <c:pt idx="7">
                  <c:v>47.702618280999999</c:v>
                </c:pt>
                <c:pt idx="8">
                  <c:v>47.702473908000002</c:v>
                </c:pt>
                <c:pt idx="9">
                  <c:v>47.703380033999998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45-4894-A6AE-F06CBDFC8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76960"/>
        <c:axId val="135178496"/>
      </c:lineChart>
      <c:lineChart>
        <c:grouping val="standard"/>
        <c:varyColors val="0"/>
        <c:ser>
          <c:idx val="2"/>
          <c:order val="2"/>
          <c:tx>
            <c:strRef>
              <c:f>'Appendix A1 - Data Tables'!$B$116</c:f>
              <c:strCache>
                <c:ptCount val="1"/>
                <c:pt idx="0">
                  <c:v>% Change</c:v>
                </c:pt>
              </c:strCache>
            </c:strRef>
          </c:tx>
          <c:spPr>
            <a:ln w="38100">
              <a:solidFill>
                <a:srgbClr val="373A36"/>
              </a:solidFill>
              <a:prstDash val="solid"/>
            </a:ln>
          </c:spPr>
          <c:marker>
            <c:symbol val="none"/>
          </c:marker>
          <c:val>
            <c:numRef>
              <c:f>'Appendix A1 - Data Tables'!$C$116:$L$116</c:f>
              <c:numCache>
                <c:formatCode>0.0%</c:formatCode>
                <c:ptCount val="10"/>
                <c:pt idx="0">
                  <c:v>2.4414160214996324E-2</c:v>
                </c:pt>
                <c:pt idx="1">
                  <c:v>3.0353080384065822E-2</c:v>
                </c:pt>
                <c:pt idx="2">
                  <c:v>3.6943054839584585E-2</c:v>
                </c:pt>
                <c:pt idx="3">
                  <c:v>3.7363659482324549E-2</c:v>
                </c:pt>
                <c:pt idx="4">
                  <c:v>3.5466879167643184E-2</c:v>
                </c:pt>
                <c:pt idx="5">
                  <c:v>4.5602681802046817E-2</c:v>
                </c:pt>
                <c:pt idx="6">
                  <c:v>3.5201441931773443E-2</c:v>
                </c:pt>
                <c:pt idx="7">
                  <c:v>3.4724236649900632E-2</c:v>
                </c:pt>
                <c:pt idx="8">
                  <c:v>3.5468454118492268E-2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45-4894-A6AE-F06CBDFC8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92960"/>
        <c:axId val="135194496"/>
      </c:lineChart>
      <c:catAx>
        <c:axId val="13517696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17849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35178496"/>
        <c:scaling>
          <c:orientation val="minMax"/>
          <c:min val="3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Throughput (TWh)</a:t>
                </a:r>
              </a:p>
            </c:rich>
          </c:tx>
          <c:layout>
            <c:manualLayout>
              <c:xMode val="edge"/>
              <c:yMode val="edge"/>
              <c:x val="1.822928383952006E-2"/>
              <c:y val="0.211765529308836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176960"/>
        <c:crosses val="autoZero"/>
        <c:crossBetween val="between"/>
      </c:valAx>
      <c:catAx>
        <c:axId val="135192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35194496"/>
        <c:crosses val="autoZero"/>
        <c:auto val="1"/>
        <c:lblAlgn val="ctr"/>
        <c:lblOffset val="100"/>
        <c:noMultiLvlLbl val="0"/>
      </c:catAx>
      <c:valAx>
        <c:axId val="13519449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Change Between Forecasts</a:t>
                </a:r>
              </a:p>
            </c:rich>
          </c:tx>
          <c:layout>
            <c:manualLayout>
              <c:xMode val="edge"/>
              <c:yMode val="edge"/>
              <c:x val="4.2410714285714288E-2"/>
              <c:y val="0.105882764654418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1929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814663032051747"/>
          <c:y val="0.9044707611548557"/>
          <c:w val="0.6607142857142857"/>
          <c:h val="7.84313725490196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46442681931286"/>
          <c:y val="9.4118007498496858E-2"/>
          <c:w val="0.71428649279620882"/>
          <c:h val="0.65490446884370723"/>
        </c:manualLayout>
      </c:layout>
      <c:lineChart>
        <c:grouping val="standard"/>
        <c:varyColors val="0"/>
        <c:ser>
          <c:idx val="0"/>
          <c:order val="0"/>
          <c:tx>
            <c:strRef>
              <c:f>'Appendix A1 - Data Tables'!$B$93</c:f>
              <c:strCache>
                <c:ptCount val="1"/>
                <c:pt idx="0">
                  <c:v>2018 Forecast</c:v>
                </c:pt>
              </c:strCache>
            </c:strRef>
          </c:tx>
          <c:spPr>
            <a:ln w="38100">
              <a:solidFill>
                <a:srgbClr val="FC977C"/>
              </a:solidFill>
              <a:prstDash val="solid"/>
            </a:ln>
          </c:spPr>
          <c:marker>
            <c:symbol val="none"/>
          </c:marker>
          <c:cat>
            <c:numRef>
              <c:f>'Appendix A1 - Data Tables'!$C$85:$L$85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A1 - Data Tables'!$C$86:$L$86</c:f>
              <c:numCache>
                <c:formatCode>0.00</c:formatCode>
                <c:ptCount val="10"/>
                <c:pt idx="0">
                  <c:v>43.896890573</c:v>
                </c:pt>
                <c:pt idx="1">
                  <c:v>43.937350804000005</c:v>
                </c:pt>
                <c:pt idx="2">
                  <c:v>44.124141430000002</c:v>
                </c:pt>
                <c:pt idx="3">
                  <c:v>44.248817917000004</c:v>
                </c:pt>
                <c:pt idx="4">
                  <c:v>44.305118266999997</c:v>
                </c:pt>
                <c:pt idx="5">
                  <c:v>44.420444883999998</c:v>
                </c:pt>
                <c:pt idx="6">
                  <c:v>44.420691544</c:v>
                </c:pt>
                <c:pt idx="7">
                  <c:v>44.403810237999998</c:v>
                </c:pt>
                <c:pt idx="8">
                  <c:v>44.352427722999998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49-4490-93D7-FB0904DFA03C}"/>
            </c:ext>
          </c:extLst>
        </c:ser>
        <c:ser>
          <c:idx val="1"/>
          <c:order val="1"/>
          <c:tx>
            <c:strRef>
              <c:f>'Appendix A1 - Data Tables'!$B$87</c:f>
              <c:strCache>
                <c:ptCount val="1"/>
                <c:pt idx="0">
                  <c:v>2019 Forecast</c:v>
                </c:pt>
              </c:strCache>
            </c:strRef>
          </c:tx>
          <c:spPr>
            <a:ln w="38100">
              <a:solidFill>
                <a:srgbClr val="FA4616"/>
              </a:solidFill>
              <a:prstDash val="solid"/>
            </a:ln>
          </c:spPr>
          <c:marker>
            <c:symbol val="none"/>
          </c:marker>
          <c:cat>
            <c:numRef>
              <c:f>'Appendix A1 - Data Tables'!$C$85:$L$85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A1 - Data Tables'!$C$87:$L$87</c:f>
              <c:numCache>
                <c:formatCode>0.00</c:formatCode>
                <c:ptCount val="10"/>
                <c:pt idx="0">
                  <c:v>44.691861960000004</c:v>
                </c:pt>
                <c:pt idx="1">
                  <c:v>45.254975463000001</c:v>
                </c:pt>
                <c:pt idx="2">
                  <c:v>45.695449206999996</c:v>
                </c:pt>
                <c:pt idx="3">
                  <c:v>45.820860251999996</c:v>
                </c:pt>
                <c:pt idx="4">
                  <c:v>46.446137035</c:v>
                </c:pt>
                <c:pt idx="5">
                  <c:v>46.723933084999999</c:v>
                </c:pt>
                <c:pt idx="6">
                  <c:v>46.544540846999993</c:v>
                </c:pt>
                <c:pt idx="7">
                  <c:v>46.520107942000003</c:v>
                </c:pt>
                <c:pt idx="8">
                  <c:v>46.520073590000003</c:v>
                </c:pt>
                <c:pt idx="9">
                  <c:v>46.520584624000001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49-4490-93D7-FB0904DFA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75968"/>
        <c:axId val="135477504"/>
      </c:lineChart>
      <c:lineChart>
        <c:grouping val="standard"/>
        <c:varyColors val="0"/>
        <c:ser>
          <c:idx val="2"/>
          <c:order val="2"/>
          <c:tx>
            <c:strRef>
              <c:f>'Appendix A1 - Data Tables'!$B$88</c:f>
              <c:strCache>
                <c:ptCount val="1"/>
                <c:pt idx="0">
                  <c:v>% Change</c:v>
                </c:pt>
              </c:strCache>
            </c:strRef>
          </c:tx>
          <c:spPr>
            <a:ln w="38100">
              <a:solidFill>
                <a:srgbClr val="373A36"/>
              </a:solidFill>
              <a:prstDash val="solid"/>
            </a:ln>
          </c:spPr>
          <c:marker>
            <c:symbol val="none"/>
          </c:marker>
          <c:val>
            <c:numRef>
              <c:f>'Appendix A1 - Data Tables'!$C$88:$L$88</c:f>
              <c:numCache>
                <c:formatCode>0.0%</c:formatCode>
                <c:ptCount val="10"/>
                <c:pt idx="0">
                  <c:v>1.810997035605463E-2</c:v>
                </c:pt>
                <c:pt idx="1">
                  <c:v>2.9988714269046035E-2</c:v>
                </c:pt>
                <c:pt idx="2">
                  <c:v>3.5611067458225079E-2</c:v>
                </c:pt>
                <c:pt idx="3">
                  <c:v>3.5527329519824916E-2</c:v>
                </c:pt>
                <c:pt idx="4">
                  <c:v>4.8324411529552511E-2</c:v>
                </c:pt>
                <c:pt idx="5">
                  <c:v>5.1856486512356033E-2</c:v>
                </c:pt>
                <c:pt idx="6">
                  <c:v>4.7812162061823323E-2</c:v>
                </c:pt>
                <c:pt idx="7">
                  <c:v>4.7660272680584384E-2</c:v>
                </c:pt>
                <c:pt idx="8">
                  <c:v>4.8873217956362749E-2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49-4490-93D7-FB0904DFA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87872"/>
        <c:axId val="135489408"/>
      </c:lineChart>
      <c:catAx>
        <c:axId val="13547596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7750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35477504"/>
        <c:scaling>
          <c:orientation val="minMax"/>
          <c:min val="3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Throughput (TWh)</a:t>
                </a:r>
              </a:p>
            </c:rich>
          </c:tx>
          <c:layout>
            <c:manualLayout>
              <c:xMode val="edge"/>
              <c:yMode val="edge"/>
              <c:x val="1.5419053949871257E-2"/>
              <c:y val="0.207843942087884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75968"/>
        <c:crosses val="autoZero"/>
        <c:crossBetween val="between"/>
      </c:valAx>
      <c:catAx>
        <c:axId val="135487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35489408"/>
        <c:crosses val="autoZero"/>
        <c:auto val="1"/>
        <c:lblAlgn val="ctr"/>
        <c:lblOffset val="100"/>
        <c:noMultiLvlLbl val="0"/>
      </c:catAx>
      <c:valAx>
        <c:axId val="13548940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Change Between Forecasts</a:t>
                </a:r>
              </a:p>
            </c:rich>
          </c:tx>
          <c:layout>
            <c:manualLayout>
              <c:xMode val="edge"/>
              <c:yMode val="edge"/>
              <c:x val="4.6377318943396494E-2"/>
              <c:y val="0.10196108712217426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87872"/>
        <c:crosses val="max"/>
        <c:crossBetween val="between"/>
        <c:majorUnit val="0.0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921796122865375"/>
          <c:y val="0.9058822047244095"/>
          <c:w val="0.6674107142857143"/>
          <c:h val="7.84313725490196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9300797926546"/>
          <c:y val="9.4118007498496858E-2"/>
          <c:w val="0.70759005692624444"/>
          <c:h val="0.65882605248947801"/>
        </c:manualLayout>
      </c:layout>
      <c:lineChart>
        <c:grouping val="standard"/>
        <c:varyColors val="0"/>
        <c:ser>
          <c:idx val="0"/>
          <c:order val="0"/>
          <c:tx>
            <c:strRef>
              <c:f>'Appendix A1 - Data Tables'!$B$93</c:f>
              <c:strCache>
                <c:ptCount val="1"/>
                <c:pt idx="0">
                  <c:v>2018 Forecast</c:v>
                </c:pt>
              </c:strCache>
            </c:strRef>
          </c:tx>
          <c:spPr>
            <a:ln w="38100">
              <a:solidFill>
                <a:srgbClr val="FC977C"/>
              </a:solidFill>
              <a:prstDash val="solid"/>
            </a:ln>
          </c:spPr>
          <c:marker>
            <c:symbol val="none"/>
          </c:marker>
          <c:cat>
            <c:numRef>
              <c:f>'Appendix A1 - Data Tables'!$C$99:$L$99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A1 - Data Tables'!$C$100:$L$100</c:f>
              <c:numCache>
                <c:formatCode>0.00</c:formatCode>
                <c:ptCount val="10"/>
                <c:pt idx="0">
                  <c:v>52.26455928</c:v>
                </c:pt>
                <c:pt idx="1">
                  <c:v>52.579325949999998</c:v>
                </c:pt>
                <c:pt idx="2">
                  <c:v>52.606835281999999</c:v>
                </c:pt>
                <c:pt idx="3">
                  <c:v>52.841546551999997</c:v>
                </c:pt>
                <c:pt idx="4">
                  <c:v>52.973966546</c:v>
                </c:pt>
                <c:pt idx="5">
                  <c:v>53.033634624999998</c:v>
                </c:pt>
                <c:pt idx="6">
                  <c:v>53.168582858000001</c:v>
                </c:pt>
                <c:pt idx="7">
                  <c:v>53.166740844000003</c:v>
                </c:pt>
                <c:pt idx="8">
                  <c:v>53.130469351000002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65-4A66-AB96-3C5955A18DA1}"/>
            </c:ext>
          </c:extLst>
        </c:ser>
        <c:ser>
          <c:idx val="1"/>
          <c:order val="1"/>
          <c:tx>
            <c:strRef>
              <c:f>'Appendix A1 - Data Tables'!$B$101</c:f>
              <c:strCache>
                <c:ptCount val="1"/>
                <c:pt idx="0">
                  <c:v>2019 Forecast</c:v>
                </c:pt>
              </c:strCache>
            </c:strRef>
          </c:tx>
          <c:spPr>
            <a:ln w="38100">
              <a:solidFill>
                <a:srgbClr val="FA4616"/>
              </a:solidFill>
              <a:prstDash val="solid"/>
            </a:ln>
          </c:spPr>
          <c:marker>
            <c:symbol val="none"/>
          </c:marker>
          <c:cat>
            <c:numRef>
              <c:f>'Appendix A1 - Data Tables'!$C$99:$L$99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A1 - Data Tables'!$C$101:$L$101</c:f>
              <c:numCache>
                <c:formatCode>0.00</c:formatCode>
                <c:ptCount val="10"/>
                <c:pt idx="0">
                  <c:v>53.886589663000002</c:v>
                </c:pt>
                <c:pt idx="1">
                  <c:v>54.428652845999999</c:v>
                </c:pt>
                <c:pt idx="2">
                  <c:v>54.742554327000001</c:v>
                </c:pt>
                <c:pt idx="3">
                  <c:v>54.930811048000002</c:v>
                </c:pt>
                <c:pt idx="4">
                  <c:v>54.927543120999999</c:v>
                </c:pt>
                <c:pt idx="5">
                  <c:v>55.382700751999998</c:v>
                </c:pt>
                <c:pt idx="6">
                  <c:v>55.357175881000003</c:v>
                </c:pt>
                <c:pt idx="7">
                  <c:v>55.323616829999999</c:v>
                </c:pt>
                <c:pt idx="8">
                  <c:v>55.323426008000006</c:v>
                </c:pt>
                <c:pt idx="9">
                  <c:v>55.324095336999996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65-4A66-AB96-3C5955A18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98464"/>
        <c:axId val="135600000"/>
      </c:lineChart>
      <c:lineChart>
        <c:grouping val="standard"/>
        <c:varyColors val="0"/>
        <c:ser>
          <c:idx val="2"/>
          <c:order val="2"/>
          <c:tx>
            <c:strRef>
              <c:f>'Appendix A1 - Data Tables'!$B$102</c:f>
              <c:strCache>
                <c:ptCount val="1"/>
                <c:pt idx="0">
                  <c:v>% Change</c:v>
                </c:pt>
              </c:strCache>
            </c:strRef>
          </c:tx>
          <c:spPr>
            <a:ln w="38100">
              <a:solidFill>
                <a:srgbClr val="373A36"/>
              </a:solidFill>
              <a:prstDash val="solid"/>
            </a:ln>
          </c:spPr>
          <c:marker>
            <c:symbol val="none"/>
          </c:marker>
          <c:val>
            <c:numRef>
              <c:f>'Appendix A1 - Data Tables'!$C$102:$L$102</c:f>
              <c:numCache>
                <c:formatCode>0.0%</c:formatCode>
                <c:ptCount val="10"/>
                <c:pt idx="0">
                  <c:v>3.1034995900571995E-2</c:v>
                </c:pt>
                <c:pt idx="1">
                  <c:v>3.5172130159268442E-2</c:v>
                </c:pt>
                <c:pt idx="2">
                  <c:v>4.0597748059761379E-2</c:v>
                </c:pt>
                <c:pt idx="3">
                  <c:v>3.9538291975311786E-2</c:v>
                </c:pt>
                <c:pt idx="4">
                  <c:v>3.687804977381879E-2</c:v>
                </c:pt>
                <c:pt idx="5">
                  <c:v>4.4293892802373634E-2</c:v>
                </c:pt>
                <c:pt idx="6">
                  <c:v>4.11632754787764E-2</c:v>
                </c:pt>
                <c:pt idx="7">
                  <c:v>4.0568143763572533E-2</c:v>
                </c:pt>
                <c:pt idx="8">
                  <c:v>4.1274934774479424E-2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65-4A66-AB96-3C5955A18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02176"/>
        <c:axId val="135603712"/>
      </c:lineChart>
      <c:catAx>
        <c:axId val="13559846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6000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35600000"/>
        <c:scaling>
          <c:orientation val="minMax"/>
          <c:min val="42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Throughput (TWh)</a:t>
                </a:r>
              </a:p>
            </c:rich>
          </c:tx>
          <c:layout>
            <c:manualLayout>
              <c:xMode val="edge"/>
              <c:yMode val="edge"/>
              <c:x val="1.822928383952006E-2"/>
              <c:y val="0.211765529308836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98464"/>
        <c:crosses val="autoZero"/>
        <c:crossBetween val="between"/>
      </c:valAx>
      <c:catAx>
        <c:axId val="135602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35603712"/>
        <c:crosses val="autoZero"/>
        <c:auto val="1"/>
        <c:lblAlgn val="ctr"/>
        <c:lblOffset val="100"/>
        <c:noMultiLvlLbl val="0"/>
      </c:catAx>
      <c:valAx>
        <c:axId val="13560371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Change Between Forecasts</a:t>
                </a:r>
              </a:p>
            </c:rich>
          </c:tx>
          <c:layout>
            <c:manualLayout>
              <c:xMode val="edge"/>
              <c:yMode val="edge"/>
              <c:x val="4.4642857142857144E-2"/>
              <c:y val="9.8039627399516244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6021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62818708569777"/>
          <c:y val="0.909804094488189"/>
          <c:w val="0.6674107142857143"/>
          <c:h val="7.84313725490196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23397706216653"/>
          <c:y val="9.3750178814275387E-2"/>
          <c:w val="0.65974109646547341"/>
          <c:h val="0.66015750915052251"/>
        </c:manualLayout>
      </c:layout>
      <c:lineChart>
        <c:grouping val="standard"/>
        <c:varyColors val="0"/>
        <c:ser>
          <c:idx val="0"/>
          <c:order val="0"/>
          <c:tx>
            <c:strRef>
              <c:f>'Appendix A1 - Data Tables'!$B$121</c:f>
              <c:strCache>
                <c:ptCount val="1"/>
                <c:pt idx="0">
                  <c:v>2018 Forecast</c:v>
                </c:pt>
              </c:strCache>
            </c:strRef>
          </c:tx>
          <c:spPr>
            <a:ln w="38100">
              <a:solidFill>
                <a:srgbClr val="FC977C"/>
              </a:solidFill>
              <a:prstDash val="solid"/>
            </a:ln>
          </c:spPr>
          <c:marker>
            <c:symbol val="none"/>
          </c:marker>
          <c:cat>
            <c:numRef>
              <c:f>'Appendix A1 - Data Tables'!$C$120:$L$120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A1 - Data Tables'!$C$121:$L$121</c:f>
              <c:numCache>
                <c:formatCode>0.00</c:formatCode>
                <c:ptCount val="10"/>
                <c:pt idx="0">
                  <c:v>269.24728349200001</c:v>
                </c:pt>
                <c:pt idx="1">
                  <c:v>269.99820513200001</c:v>
                </c:pt>
                <c:pt idx="2">
                  <c:v>269.54032768100001</c:v>
                </c:pt>
                <c:pt idx="3">
                  <c:v>270.13703648500001</c:v>
                </c:pt>
                <c:pt idx="4">
                  <c:v>270.39187105799999</c:v>
                </c:pt>
                <c:pt idx="5">
                  <c:v>270.45739817399999</c:v>
                </c:pt>
                <c:pt idx="6">
                  <c:v>270.838554821</c:v>
                </c:pt>
                <c:pt idx="7">
                  <c:v>270.63473616599998</c:v>
                </c:pt>
                <c:pt idx="8">
                  <c:v>270.32107465000001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42-4EAD-B289-EDD2BE0EF505}"/>
            </c:ext>
          </c:extLst>
        </c:ser>
        <c:ser>
          <c:idx val="1"/>
          <c:order val="1"/>
          <c:tx>
            <c:strRef>
              <c:f>'Appendix A1 - Data Tables'!$B$122</c:f>
              <c:strCache>
                <c:ptCount val="1"/>
                <c:pt idx="0">
                  <c:v>2019 Forecast</c:v>
                </c:pt>
              </c:strCache>
            </c:strRef>
          </c:tx>
          <c:spPr>
            <a:ln w="38100">
              <a:solidFill>
                <a:srgbClr val="FA4616"/>
              </a:solidFill>
              <a:prstDash val="solid"/>
            </a:ln>
          </c:spPr>
          <c:marker>
            <c:symbol val="none"/>
          </c:marker>
          <c:cat>
            <c:numRef>
              <c:f>'Appendix A1 - Data Tables'!$C$120:$L$120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A1 - Data Tables'!$C$122:$L$122</c:f>
              <c:numCache>
                <c:formatCode>0.00</c:formatCode>
                <c:ptCount val="10"/>
                <c:pt idx="0">
                  <c:v>273.52750559000003</c:v>
                </c:pt>
                <c:pt idx="1">
                  <c:v>276.32273490800003</c:v>
                </c:pt>
                <c:pt idx="2">
                  <c:v>278.18028699399997</c:v>
                </c:pt>
                <c:pt idx="3">
                  <c:v>279.53124706699998</c:v>
                </c:pt>
                <c:pt idx="4">
                  <c:v>279.99425395200001</c:v>
                </c:pt>
                <c:pt idx="5">
                  <c:v>282.83735446499998</c:v>
                </c:pt>
                <c:pt idx="6">
                  <c:v>281.25843734599999</c:v>
                </c:pt>
                <c:pt idx="7">
                  <c:v>281.09448204300003</c:v>
                </c:pt>
                <c:pt idx="8">
                  <c:v>281.09222914500003</c:v>
                </c:pt>
                <c:pt idx="9">
                  <c:v>281.09806359599997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42-4EAD-B289-EDD2BE0EF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20128"/>
        <c:axId val="139921664"/>
      </c:lineChart>
      <c:lineChart>
        <c:grouping val="standard"/>
        <c:varyColors val="0"/>
        <c:ser>
          <c:idx val="2"/>
          <c:order val="2"/>
          <c:tx>
            <c:strRef>
              <c:f>'Appendix A1 - Data Tables'!$B$123</c:f>
              <c:strCache>
                <c:ptCount val="1"/>
                <c:pt idx="0">
                  <c:v>% Change</c:v>
                </c:pt>
              </c:strCache>
            </c:strRef>
          </c:tx>
          <c:spPr>
            <a:ln w="38100">
              <a:solidFill>
                <a:srgbClr val="373A36"/>
              </a:solidFill>
              <a:prstDash val="solid"/>
            </a:ln>
          </c:spPr>
          <c:marker>
            <c:symbol val="none"/>
          </c:marker>
          <c:val>
            <c:numRef>
              <c:f>'Appendix A1 - Data Tables'!$C$123:$L$123</c:f>
              <c:numCache>
                <c:formatCode>0.0%</c:formatCode>
                <c:ptCount val="10"/>
                <c:pt idx="0">
                  <c:v>1.5896992691951151E-2</c:v>
                </c:pt>
                <c:pt idx="1">
                  <c:v>2.3424340072586803E-2</c:v>
                </c:pt>
                <c:pt idx="2">
                  <c:v>3.2054421641964176E-2</c:v>
                </c:pt>
                <c:pt idx="3">
                  <c:v>3.4775722367568089E-2</c:v>
                </c:pt>
                <c:pt idx="4">
                  <c:v>3.5512838667920869E-2</c:v>
                </c:pt>
                <c:pt idx="5">
                  <c:v>4.5774145483109631E-2</c:v>
                </c:pt>
                <c:pt idx="6">
                  <c:v>3.8472670672336881E-2</c:v>
                </c:pt>
                <c:pt idx="7">
                  <c:v>3.8648940727934948E-2</c:v>
                </c:pt>
                <c:pt idx="8">
                  <c:v>3.984578157269477E-2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42-4EAD-B289-EDD2BE0EF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27936"/>
        <c:axId val="139929472"/>
      </c:lineChart>
      <c:catAx>
        <c:axId val="13992012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921664"/>
        <c:crossesAt val="250"/>
        <c:auto val="1"/>
        <c:lblAlgn val="ctr"/>
        <c:lblOffset val="0"/>
        <c:tickLblSkip val="1"/>
        <c:tickMarkSkip val="1"/>
        <c:noMultiLvlLbl val="0"/>
      </c:catAx>
      <c:valAx>
        <c:axId val="139921664"/>
        <c:scaling>
          <c:orientation val="minMax"/>
          <c:min val="2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Throughput (TWh)</a:t>
                </a:r>
              </a:p>
            </c:rich>
          </c:tx>
          <c:layout>
            <c:manualLayout>
              <c:xMode val="edge"/>
              <c:yMode val="edge"/>
              <c:x val="1.818171166104237E-2"/>
              <c:y val="0.210937985692964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920128"/>
        <c:crosses val="autoZero"/>
        <c:crossBetween val="between"/>
      </c:valAx>
      <c:catAx>
        <c:axId val="139927936"/>
        <c:scaling>
          <c:orientation val="minMax"/>
        </c:scaling>
        <c:delete val="1"/>
        <c:axPos val="b"/>
        <c:majorTickMark val="out"/>
        <c:minorTickMark val="none"/>
        <c:tickLblPos val="nextTo"/>
        <c:crossAx val="139929472"/>
        <c:crosses val="autoZero"/>
        <c:auto val="1"/>
        <c:lblAlgn val="ctr"/>
        <c:lblOffset val="100"/>
        <c:noMultiLvlLbl val="0"/>
      </c:catAx>
      <c:valAx>
        <c:axId val="1399294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Change Between Forecasts</a:t>
                </a:r>
              </a:p>
            </c:rich>
          </c:tx>
          <c:layout>
            <c:manualLayout>
              <c:xMode val="edge"/>
              <c:yMode val="edge"/>
              <c:x val="4.6875E-2"/>
              <c:y val="0.105882764654418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9279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044018001165043"/>
          <c:y val="0.909804094488189"/>
          <c:w val="0.6674107142857143"/>
          <c:h val="7.84313725490196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63657117057018"/>
          <c:y val="0.101562693715465"/>
          <c:w val="0.68831256127303331"/>
          <c:h val="0.61328241974338482"/>
        </c:manualLayout>
      </c:layout>
      <c:areaChart>
        <c:grouping val="stacked"/>
        <c:varyColors val="0"/>
        <c:ser>
          <c:idx val="0"/>
          <c:order val="0"/>
          <c:tx>
            <c:strRef>
              <c:f>'Appendix A1 - Data Tables'!$B$39</c:f>
              <c:strCache>
                <c:ptCount val="1"/>
                <c:pt idx="0">
                  <c:v>Firm</c:v>
                </c:pt>
              </c:strCache>
            </c:strRef>
          </c:tx>
          <c:spPr>
            <a:solidFill>
              <a:srgbClr val="FA461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'Appendix A1 - Data Tables'!$C$38:$V$38</c:f>
              <c:numCache>
                <c:formatCode>General</c:formatCod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'Appendix A1 - Data Tables'!$C$39:$V$39</c:f>
              <c:numCache>
                <c:formatCode>0</c:formatCode>
                <c:ptCount val="20"/>
                <c:pt idx="0">
                  <c:v>260.09496210000003</c:v>
                </c:pt>
                <c:pt idx="1">
                  <c:v>250.31796522599996</c:v>
                </c:pt>
                <c:pt idx="2">
                  <c:v>277.83117165256283</c:v>
                </c:pt>
                <c:pt idx="3">
                  <c:v>275.70183647800002</c:v>
                </c:pt>
                <c:pt idx="4">
                  <c:v>268.89023968100003</c:v>
                </c:pt>
                <c:pt idx="5">
                  <c:v>266.83168605000003</c:v>
                </c:pt>
                <c:pt idx="6">
                  <c:v>266.744681722</c:v>
                </c:pt>
                <c:pt idx="7">
                  <c:v>264.548</c:v>
                </c:pt>
                <c:pt idx="8">
                  <c:v>267.34161754500002</c:v>
                </c:pt>
                <c:pt idx="9">
                  <c:v>272.30247934700003</c:v>
                </c:pt>
                <c:pt idx="10">
                  <c:v>273.52750559000003</c:v>
                </c:pt>
                <c:pt idx="11">
                  <c:v>276.32273490800003</c:v>
                </c:pt>
                <c:pt idx="12">
                  <c:v>278.18028699399997</c:v>
                </c:pt>
                <c:pt idx="13">
                  <c:v>279.53124706699998</c:v>
                </c:pt>
                <c:pt idx="14">
                  <c:v>279.99425395200001</c:v>
                </c:pt>
                <c:pt idx="15">
                  <c:v>282.83735446499998</c:v>
                </c:pt>
                <c:pt idx="16">
                  <c:v>281.25843734599999</c:v>
                </c:pt>
                <c:pt idx="17">
                  <c:v>281.09448204300003</c:v>
                </c:pt>
                <c:pt idx="18">
                  <c:v>281.09222914500003</c:v>
                </c:pt>
                <c:pt idx="19">
                  <c:v>281.09806359599997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5-4A2E-B7C0-F161D48C58F8}"/>
            </c:ext>
          </c:extLst>
        </c:ser>
        <c:ser>
          <c:idx val="1"/>
          <c:order val="1"/>
          <c:tx>
            <c:strRef>
              <c:f>'Appendix A1 - Data Tables'!$B$40</c:f>
              <c:strCache>
                <c:ptCount val="1"/>
                <c:pt idx="0">
                  <c:v>Int</c:v>
                </c:pt>
              </c:strCache>
            </c:strRef>
          </c:tx>
          <c:spPr>
            <a:solidFill>
              <a:srgbClr val="FDB29D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'Appendix A1 - Data Tables'!$C$38:$V$38</c:f>
              <c:numCache>
                <c:formatCode>General</c:formatCod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'Appendix A1 - Data Tables'!$C$40:$V$40</c:f>
              <c:numCache>
                <c:formatCode>0</c:formatCode>
                <c:ptCount val="20"/>
                <c:pt idx="0">
                  <c:v>34.878471699999992</c:v>
                </c:pt>
                <c:pt idx="1">
                  <c:v>35.136149234000001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5-4A2E-B7C0-F161D48C5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99776"/>
        <c:axId val="141101312"/>
      </c:areaChart>
      <c:lineChart>
        <c:grouping val="standard"/>
        <c:varyColors val="0"/>
        <c:ser>
          <c:idx val="5"/>
          <c:order val="2"/>
          <c:tx>
            <c:strRef>
              <c:f>'Appendix A1 - Data Tables'!$B$41</c:f>
              <c:strCache>
                <c:ptCount val="1"/>
                <c:pt idx="0">
                  <c:v>Growth</c:v>
                </c:pt>
              </c:strCache>
            </c:strRef>
          </c:tx>
          <c:spPr>
            <a:ln w="25400">
              <a:solidFill>
                <a:srgbClr val="373A36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25E5-4A2E-B7C0-F161D48C58F8}"/>
              </c:ext>
            </c:extLst>
          </c:dPt>
          <c:dPt>
            <c:idx val="11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25E5-4A2E-B7C0-F161D48C58F8}"/>
              </c:ext>
            </c:extLst>
          </c:dPt>
          <c:dPt>
            <c:idx val="12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25E5-4A2E-B7C0-F161D48C58F8}"/>
              </c:ext>
            </c:extLst>
          </c:dPt>
          <c:dPt>
            <c:idx val="13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9-25E5-4A2E-B7C0-F161D48C58F8}"/>
              </c:ext>
            </c:extLst>
          </c:dPt>
          <c:dPt>
            <c:idx val="14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B-25E5-4A2E-B7C0-F161D48C58F8}"/>
              </c:ext>
            </c:extLst>
          </c:dPt>
          <c:dPt>
            <c:idx val="15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D-25E5-4A2E-B7C0-F161D48C58F8}"/>
              </c:ext>
            </c:extLst>
          </c:dPt>
          <c:dPt>
            <c:idx val="16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F-25E5-4A2E-B7C0-F161D48C58F8}"/>
              </c:ext>
            </c:extLst>
          </c:dPt>
          <c:dPt>
            <c:idx val="17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1-25E5-4A2E-B7C0-F161D48C58F8}"/>
              </c:ext>
            </c:extLst>
          </c:dPt>
          <c:dPt>
            <c:idx val="18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3-25E5-4A2E-B7C0-F161D48C58F8}"/>
              </c:ext>
            </c:extLst>
          </c:dPt>
          <c:dPt>
            <c:idx val="19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5-25E5-4A2E-B7C0-F161D48C58F8}"/>
              </c:ext>
            </c:extLst>
          </c:dPt>
          <c:cat>
            <c:numRef>
              <c:f>'Appendix A1 - Data Tables'!$C$38:$V$38</c:f>
              <c:numCache>
                <c:formatCode>General</c:formatCod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'Appendix A1 - Data Tables'!$C$41:$V$41</c:f>
              <c:numCache>
                <c:formatCode>0.00%</c:formatCode>
                <c:ptCount val="20"/>
                <c:pt idx="0">
                  <c:v>-9.25983897875364E-2</c:v>
                </c:pt>
                <c:pt idx="1">
                  <c:v>-3.2271785351539135E-2</c:v>
                </c:pt>
                <c:pt idx="2">
                  <c:v>-2.6704617034011353E-2</c:v>
                </c:pt>
                <c:pt idx="3">
                  <c:v>-7.6641334444128408E-3</c:v>
                </c:pt>
                <c:pt idx="4">
                  <c:v>-2.4706388916431947E-2</c:v>
                </c:pt>
                <c:pt idx="5">
                  <c:v>-7.6557395071021389E-3</c:v>
                </c:pt>
                <c:pt idx="6">
                  <c:v>-3.260644539184575E-4</c:v>
                </c:pt>
                <c:pt idx="7">
                  <c:v>-8.235147212004643E-3</c:v>
                </c:pt>
                <c:pt idx="8">
                  <c:v>1.0559964713398014E-2</c:v>
                </c:pt>
                <c:pt idx="9">
                  <c:v>1.8556264630833163E-2</c:v>
                </c:pt>
                <c:pt idx="10">
                  <c:v>4.4987700660592544E-3</c:v>
                </c:pt>
                <c:pt idx="11">
                  <c:v>1.021918915236943E-2</c:v>
                </c:pt>
                <c:pt idx="12">
                  <c:v>6.7224004807943227E-3</c:v>
                </c:pt>
                <c:pt idx="13">
                  <c:v>4.8564191503230021E-3</c:v>
                </c:pt>
                <c:pt idx="14">
                  <c:v>1.6563689743388523E-3</c:v>
                </c:pt>
                <c:pt idx="15">
                  <c:v>1.0154138782745757E-2</c:v>
                </c:pt>
                <c:pt idx="16">
                  <c:v>-5.5824207590492326E-3</c:v>
                </c:pt>
                <c:pt idx="17">
                  <c:v>-5.8293470072249133E-4</c:v>
                </c:pt>
                <c:pt idx="18">
                  <c:v>-8.0147357700536278E-6</c:v>
                </c:pt>
                <c:pt idx="19">
                  <c:v>2.0756358216263021E-5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5E5-4A2E-B7C0-F161D48C5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15776"/>
        <c:axId val="141117312"/>
      </c:lineChart>
      <c:catAx>
        <c:axId val="1410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101312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41101312"/>
        <c:scaling>
          <c:orientation val="minMax"/>
          <c:max val="370"/>
          <c:min val="23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Throughput (TWh)</a:t>
                </a:r>
              </a:p>
            </c:rich>
          </c:tx>
          <c:layout>
            <c:manualLayout>
              <c:xMode val="edge"/>
              <c:yMode val="edge"/>
              <c:x val="1.818171166104237E-2"/>
              <c:y val="0.199218979980443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099776"/>
        <c:crosses val="autoZero"/>
        <c:crossBetween val="midCat"/>
        <c:majorUnit val="20"/>
      </c:valAx>
      <c:catAx>
        <c:axId val="141115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117312"/>
        <c:crosses val="autoZero"/>
        <c:auto val="1"/>
        <c:lblAlgn val="ctr"/>
        <c:lblOffset val="100"/>
        <c:noMultiLvlLbl val="0"/>
      </c:catAx>
      <c:valAx>
        <c:axId val="14111731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Growth</a:t>
                </a:r>
              </a:p>
            </c:rich>
          </c:tx>
          <c:layout>
            <c:manualLayout>
              <c:xMode val="edge"/>
              <c:yMode val="edge"/>
              <c:x val="4.9107142857142856E-2"/>
              <c:y val="0.3215698625907055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115776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419666291713536"/>
          <c:y val="0.8745130976275024"/>
          <c:w val="0.6316971316085489"/>
          <c:h val="7.84317842622613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B8D-4EFF-B7AE-B31F98763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35776"/>
        <c:axId val="53445760"/>
      </c:lineChart>
      <c:catAx>
        <c:axId val="5343577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457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35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64304203909961"/>
          <c:y val="9.0196423852726151E-2"/>
          <c:w val="0.69642933047630362"/>
          <c:h val="0.63921813426062446"/>
        </c:manualLayout>
      </c:layout>
      <c:areaChart>
        <c:grouping val="stacked"/>
        <c:varyColors val="0"/>
        <c:ser>
          <c:idx val="0"/>
          <c:order val="0"/>
          <c:tx>
            <c:strRef>
              <c:f>'Appendix A1 - Data Tables'!$B$78</c:f>
              <c:strCache>
                <c:ptCount val="1"/>
                <c:pt idx="0">
                  <c:v>LDZ Peak</c:v>
                </c:pt>
              </c:strCache>
            </c:strRef>
          </c:tx>
          <c:spPr>
            <a:solidFill>
              <a:srgbClr val="FA461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'Appendix A1 - Data Tables'!$C$77:$V$77</c:f>
              <c:strCache>
                <c:ptCount val="20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  <c:pt idx="11">
                  <c:v>19/20</c:v>
                </c:pt>
                <c:pt idx="12">
                  <c:v>20/21</c:v>
                </c:pt>
                <c:pt idx="13">
                  <c:v>21/22</c:v>
                </c:pt>
                <c:pt idx="14">
                  <c:v>22/23</c:v>
                </c:pt>
                <c:pt idx="15">
                  <c:v>23/24</c:v>
                </c:pt>
                <c:pt idx="16">
                  <c:v>24/25</c:v>
                </c:pt>
                <c:pt idx="17">
                  <c:v>25/26</c:v>
                </c:pt>
                <c:pt idx="18">
                  <c:v>26/27</c:v>
                </c:pt>
                <c:pt idx="19">
                  <c:v>27/28</c:v>
                </c:pt>
              </c:strCache>
            </c:strRef>
          </c:cat>
          <c:val>
            <c:numRef>
              <c:f>'Appendix A1 - Data Tables'!$C$78:$V$78</c:f>
              <c:numCache>
                <c:formatCode>0</c:formatCode>
                <c:ptCount val="20"/>
                <c:pt idx="0">
                  <c:v>2268.8924101802081</c:v>
                </c:pt>
                <c:pt idx="1">
                  <c:v>1985.6320000000001</c:v>
                </c:pt>
                <c:pt idx="2">
                  <c:v>2015.6070000000002</c:v>
                </c:pt>
                <c:pt idx="3">
                  <c:v>2200.8061499999999</c:v>
                </c:pt>
                <c:pt idx="4">
                  <c:v>2192.2149479999998</c:v>
                </c:pt>
                <c:pt idx="5">
                  <c:v>2162.9059999999999</c:v>
                </c:pt>
                <c:pt idx="6">
                  <c:v>1958.7719999999999</c:v>
                </c:pt>
                <c:pt idx="7">
                  <c:v>1943.0958794200001</c:v>
                </c:pt>
                <c:pt idx="8">
                  <c:v>1962.14419731</c:v>
                </c:pt>
                <c:pt idx="9">
                  <c:v>1963.3549953199999</c:v>
                </c:pt>
                <c:pt idx="10">
                  <c:v>1964.6431572000001</c:v>
                </c:pt>
                <c:pt idx="11">
                  <c:v>1985.4096154700001</c:v>
                </c:pt>
                <c:pt idx="12">
                  <c:v>1993.6878375000001</c:v>
                </c:pt>
                <c:pt idx="13">
                  <c:v>1993.64860466</c:v>
                </c:pt>
                <c:pt idx="14">
                  <c:v>1997.6463215000001</c:v>
                </c:pt>
                <c:pt idx="15">
                  <c:v>2002.9534416199999</c:v>
                </c:pt>
                <c:pt idx="16">
                  <c:v>1998.9262861499999</c:v>
                </c:pt>
                <c:pt idx="17">
                  <c:v>1999.7294507199999</c:v>
                </c:pt>
                <c:pt idx="18">
                  <c:v>1990.5729269400001</c:v>
                </c:pt>
                <c:pt idx="19">
                  <c:v>1997.41345084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9-480C-9C11-ADF6C945B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173120"/>
        <c:axId val="141174656"/>
      </c:areaChart>
      <c:lineChart>
        <c:grouping val="standard"/>
        <c:varyColors val="0"/>
        <c:ser>
          <c:idx val="2"/>
          <c:order val="1"/>
          <c:tx>
            <c:v>Total Growth</c:v>
          </c:tx>
          <c:spPr>
            <a:ln w="25400">
              <a:solidFill>
                <a:srgbClr val="373A36"/>
              </a:solidFill>
              <a:prstDash val="solid"/>
            </a:ln>
          </c:spPr>
          <c:marker>
            <c:symbol val="none"/>
          </c:marker>
          <c:dPt>
            <c:idx val="9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A889-480C-9C11-ADF6C945B8B0}"/>
              </c:ext>
            </c:extLst>
          </c:dPt>
          <c:dPt>
            <c:idx val="10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A889-480C-9C11-ADF6C945B8B0}"/>
              </c:ext>
            </c:extLst>
          </c:dPt>
          <c:dPt>
            <c:idx val="11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A889-480C-9C11-ADF6C945B8B0}"/>
              </c:ext>
            </c:extLst>
          </c:dPt>
          <c:dPt>
            <c:idx val="12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A889-480C-9C11-ADF6C945B8B0}"/>
              </c:ext>
            </c:extLst>
          </c:dPt>
          <c:dPt>
            <c:idx val="13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A889-480C-9C11-ADF6C945B8B0}"/>
              </c:ext>
            </c:extLst>
          </c:dPt>
          <c:dPt>
            <c:idx val="14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A889-480C-9C11-ADF6C945B8B0}"/>
              </c:ext>
            </c:extLst>
          </c:dPt>
          <c:dPt>
            <c:idx val="15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A889-480C-9C11-ADF6C945B8B0}"/>
              </c:ext>
            </c:extLst>
          </c:dPt>
          <c:dPt>
            <c:idx val="16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0-A889-480C-9C11-ADF6C945B8B0}"/>
              </c:ext>
            </c:extLst>
          </c:dPt>
          <c:dPt>
            <c:idx val="17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2-A889-480C-9C11-ADF6C945B8B0}"/>
              </c:ext>
            </c:extLst>
          </c:dPt>
          <c:dPt>
            <c:idx val="18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4-A889-480C-9C11-ADF6C945B8B0}"/>
              </c:ext>
            </c:extLst>
          </c:dPt>
          <c:dPt>
            <c:idx val="19"/>
            <c:bubble3D val="0"/>
            <c:spPr>
              <a:ln w="25400">
                <a:solidFill>
                  <a:srgbClr val="373A3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6-A889-480C-9C11-ADF6C945B8B0}"/>
              </c:ext>
            </c:extLst>
          </c:dPt>
          <c:val>
            <c:numRef>
              <c:f>'Appendix A1 - Data Tables'!$C$79:$V$79</c:f>
              <c:numCache>
                <c:formatCode>0.0%</c:formatCode>
                <c:ptCount val="20"/>
                <c:pt idx="0">
                  <c:v>-4.9577831397462141E-3</c:v>
                </c:pt>
                <c:pt idx="1">
                  <c:v>-0.12484523678128481</c:v>
                </c:pt>
                <c:pt idx="2">
                  <c:v>1.5095949299769613E-2</c:v>
                </c:pt>
                <c:pt idx="3">
                  <c:v>9.1882569369921646E-2</c:v>
                </c:pt>
                <c:pt idx="4">
                  <c:v>-3.9036613924402505E-3</c:v>
                </c:pt>
                <c:pt idx="5">
                  <c:v>-1.336955941603217E-2</c:v>
                </c:pt>
                <c:pt idx="6">
                  <c:v>-9.4379506090417259E-2</c:v>
                </c:pt>
                <c:pt idx="7">
                  <c:v>-8.0030348504062047E-3</c:v>
                </c:pt>
                <c:pt idx="8">
                  <c:v>9.8030766735430937E-3</c:v>
                </c:pt>
                <c:pt idx="9">
                  <c:v>6.1707901573182272E-4</c:v>
                </c:pt>
                <c:pt idx="10">
                  <c:v>6.5610237734426433E-4</c:v>
                </c:pt>
                <c:pt idx="11">
                  <c:v>1.0570091669774875E-2</c:v>
                </c:pt>
                <c:pt idx="12">
                  <c:v>4.1695285272607954E-3</c:v>
                </c:pt>
                <c:pt idx="13">
                  <c:v>-1.9678527030221639E-5</c:v>
                </c:pt>
                <c:pt idx="14">
                  <c:v>2.0052264128471342E-3</c:v>
                </c:pt>
                <c:pt idx="15">
                  <c:v>2.656686553010434E-3</c:v>
                </c:pt>
                <c:pt idx="16">
                  <c:v>-2.0106086273991666E-3</c:v>
                </c:pt>
                <c:pt idx="17">
                  <c:v>4.0179799303502966E-4</c:v>
                </c:pt>
                <c:pt idx="18">
                  <c:v>-4.578881296518897E-3</c:v>
                </c:pt>
                <c:pt idx="19">
                  <c:v>3.4364598289375143E-3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889-480C-9C11-ADF6C945B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76832"/>
        <c:axId val="141178368"/>
      </c:lineChart>
      <c:catAx>
        <c:axId val="14117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174656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41174656"/>
        <c:scaling>
          <c:orientation val="minMax"/>
          <c:min val="17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Peak Demand (GWh/day)</a:t>
                </a:r>
              </a:p>
            </c:rich>
          </c:tx>
          <c:layout>
            <c:manualLayout>
              <c:xMode val="edge"/>
              <c:yMode val="edge"/>
              <c:x val="2.4057978134059497E-2"/>
              <c:y val="0.197399847599695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173120"/>
        <c:crosses val="autoZero"/>
        <c:crossBetween val="midCat"/>
      </c:valAx>
      <c:catAx>
        <c:axId val="141176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41178368"/>
        <c:crosses val="autoZero"/>
        <c:auto val="1"/>
        <c:lblAlgn val="ctr"/>
        <c:lblOffset val="100"/>
        <c:noMultiLvlLbl val="0"/>
      </c:catAx>
      <c:valAx>
        <c:axId val="14117836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Growth</a:t>
                </a:r>
              </a:p>
            </c:rich>
          </c:tx>
          <c:layout>
            <c:manualLayout>
              <c:xMode val="edge"/>
              <c:yMode val="edge"/>
              <c:x val="4.8609419211817967E-2"/>
              <c:y val="0.3215699263398526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176832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214309148856391"/>
          <c:y val="0.89412094076475734"/>
          <c:w val="0.598214988751406"/>
          <c:h val="7.84317842622613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6134968328576"/>
          <c:y val="7.2413793103448282E-2"/>
          <c:w val="0.67319046713558273"/>
          <c:h val="0.758620689655172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'Appendix A2 - Data Tables'!$B$56</c:f>
              <c:strCache>
                <c:ptCount val="1"/>
                <c:pt idx="0">
                  <c:v>0 to 73 MWh</c:v>
                </c:pt>
              </c:strCache>
            </c:strRef>
          </c:tx>
          <c:spPr>
            <a:solidFill>
              <a:srgbClr val="01426A"/>
            </a:solidFill>
            <a:ln w="25400">
              <a:noFill/>
            </a:ln>
          </c:spPr>
          <c:invertIfNegative val="0"/>
          <c:cat>
            <c:numRef>
              <c:f>'Appendix A2 - Data Tables'!$C$55:$L$55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Tables'!$C$56:$L$56</c:f>
              <c:numCache>
                <c:formatCode>0.00</c:formatCode>
                <c:ptCount val="10"/>
                <c:pt idx="0">
                  <c:v>40.73595005</c:v>
                </c:pt>
                <c:pt idx="1">
                  <c:v>40.636951733000004</c:v>
                </c:pt>
                <c:pt idx="2">
                  <c:v>40.54991192</c:v>
                </c:pt>
                <c:pt idx="3">
                  <c:v>40.457929429999993</c:v>
                </c:pt>
                <c:pt idx="4">
                  <c:v>40.384346295</c:v>
                </c:pt>
                <c:pt idx="5">
                  <c:v>40.344129588000001</c:v>
                </c:pt>
                <c:pt idx="6">
                  <c:v>40.313977195</c:v>
                </c:pt>
                <c:pt idx="7">
                  <c:v>40.311900000000001</c:v>
                </c:pt>
                <c:pt idx="8">
                  <c:v>40.311900000000001</c:v>
                </c:pt>
                <c:pt idx="9">
                  <c:v>40.311900000000001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8-4B44-B975-9675B3E4A8B6}"/>
            </c:ext>
          </c:extLst>
        </c:ser>
        <c:ser>
          <c:idx val="1"/>
          <c:order val="1"/>
          <c:tx>
            <c:strRef>
              <c:f>'Appendix A2 - Data Tables'!$B$57</c:f>
              <c:strCache>
                <c:ptCount val="1"/>
                <c:pt idx="0">
                  <c:v>73 to 732 MWh</c:v>
                </c:pt>
              </c:strCache>
            </c:strRef>
          </c:tx>
          <c:spPr>
            <a:solidFill>
              <a:srgbClr val="FA4616"/>
            </a:solidFill>
            <a:ln w="25400">
              <a:noFill/>
            </a:ln>
          </c:spPr>
          <c:invertIfNegative val="0"/>
          <c:cat>
            <c:numRef>
              <c:f>'Appendix A2 - Data Tables'!$C$55:$L$55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Tables'!$C$57:$L$57</c:f>
              <c:numCache>
                <c:formatCode>0.00</c:formatCode>
                <c:ptCount val="10"/>
                <c:pt idx="0">
                  <c:v>6.2752592657999999</c:v>
                </c:pt>
                <c:pt idx="1">
                  <c:v>6.5640641932000001</c:v>
                </c:pt>
                <c:pt idx="2">
                  <c:v>6.7151296646</c:v>
                </c:pt>
                <c:pt idx="3">
                  <c:v>6.6999523951999995</c:v>
                </c:pt>
                <c:pt idx="4">
                  <c:v>6.6123992076000002</c:v>
                </c:pt>
                <c:pt idx="5">
                  <c:v>6.9504945790999999</c:v>
                </c:pt>
                <c:pt idx="6">
                  <c:v>6.8356439421999999</c:v>
                </c:pt>
                <c:pt idx="7">
                  <c:v>6.8334999999999999</c:v>
                </c:pt>
                <c:pt idx="8">
                  <c:v>6.8334999999999999</c:v>
                </c:pt>
                <c:pt idx="9">
                  <c:v>6.8334999999999999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F8-4B44-B975-9675B3E4A8B6}"/>
            </c:ext>
          </c:extLst>
        </c:ser>
        <c:ser>
          <c:idx val="2"/>
          <c:order val="2"/>
          <c:tx>
            <c:strRef>
              <c:f>'Appendix A2 - Data Tables'!$B$58</c:f>
              <c:strCache>
                <c:ptCount val="1"/>
                <c:pt idx="0">
                  <c:v>NDM &gt;732 MWh </c:v>
                </c:pt>
              </c:strCache>
            </c:strRef>
          </c:tx>
          <c:spPr>
            <a:solidFill>
              <a:srgbClr val="69B3E7"/>
            </a:solidFill>
            <a:ln w="25400">
              <a:noFill/>
            </a:ln>
          </c:spPr>
          <c:invertIfNegative val="0"/>
          <c:cat>
            <c:numRef>
              <c:f>'Appendix A2 - Data Tables'!$C$55:$L$55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Tables'!$C$58:$L$58</c:f>
              <c:numCache>
                <c:formatCode>0.00</c:formatCode>
                <c:ptCount val="10"/>
                <c:pt idx="0">
                  <c:v>8.528551479499999</c:v>
                </c:pt>
                <c:pt idx="1">
                  <c:v>8.8919332243000007</c:v>
                </c:pt>
                <c:pt idx="2">
                  <c:v>9.1105969222000009</c:v>
                </c:pt>
                <c:pt idx="3">
                  <c:v>9.3073158774000007</c:v>
                </c:pt>
                <c:pt idx="4">
                  <c:v>9.3696866339000007</c:v>
                </c:pt>
                <c:pt idx="5">
                  <c:v>9.8104236877999984</c:v>
                </c:pt>
                <c:pt idx="6">
                  <c:v>9.5631416370000011</c:v>
                </c:pt>
                <c:pt idx="7">
                  <c:v>9.5399999999999991</c:v>
                </c:pt>
                <c:pt idx="8">
                  <c:v>9.5399999999999991</c:v>
                </c:pt>
                <c:pt idx="9">
                  <c:v>9.5399999999999991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F8-4B44-B975-9675B3E4A8B6}"/>
            </c:ext>
          </c:extLst>
        </c:ser>
        <c:ser>
          <c:idx val="3"/>
          <c:order val="3"/>
          <c:tx>
            <c:strRef>
              <c:f>'Appendix A2 - Data Tables'!$B$60</c:f>
              <c:strCache>
                <c:ptCount val="1"/>
                <c:pt idx="0">
                  <c:v>Total DM</c:v>
                </c:pt>
              </c:strCache>
            </c:strRef>
          </c:tx>
          <c:spPr>
            <a:solidFill>
              <a:srgbClr val="FDB29D"/>
            </a:solidFill>
            <a:ln w="25400">
              <a:noFill/>
            </a:ln>
          </c:spPr>
          <c:invertIfNegative val="0"/>
          <c:cat>
            <c:numRef>
              <c:f>'Appendix A2 - Data Tables'!$C$55:$L$55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Tables'!$C$60:$L$60</c:f>
              <c:numCache>
                <c:formatCode>0.00</c:formatCode>
                <c:ptCount val="10"/>
                <c:pt idx="0">
                  <c:v>13.688794792000001</c:v>
                </c:pt>
                <c:pt idx="1">
                  <c:v>13.817136962000001</c:v>
                </c:pt>
                <c:pt idx="2">
                  <c:v>13.994552914</c:v>
                </c:pt>
                <c:pt idx="3">
                  <c:v>14.150767698999999</c:v>
                </c:pt>
                <c:pt idx="4">
                  <c:v>14.214295185999999</c:v>
                </c:pt>
                <c:pt idx="5">
                  <c:v>14.438077514</c:v>
                </c:pt>
                <c:pt idx="6">
                  <c:v>14.330023985</c:v>
                </c:pt>
                <c:pt idx="7">
                  <c:v>14.320637242999998</c:v>
                </c:pt>
                <c:pt idx="8">
                  <c:v>14.319367527000001</c:v>
                </c:pt>
                <c:pt idx="9">
                  <c:v>14.320909213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F8-4B44-B975-9675B3E4A8B6}"/>
            </c:ext>
          </c:extLst>
        </c:ser>
        <c:ser>
          <c:idx val="9"/>
          <c:order val="4"/>
          <c:tx>
            <c:strRef>
              <c:f>'Appendix A2 - Data Tables'!$B$63</c:f>
              <c:strCache>
                <c:ptCount val="1"/>
                <c:pt idx="0">
                  <c:v>Shrinkage</c:v>
                </c:pt>
              </c:strCache>
            </c:strRef>
          </c:tx>
          <c:spPr>
            <a:solidFill>
              <a:srgbClr val="004C45"/>
            </a:solidFill>
            <a:ln w="25400">
              <a:noFill/>
            </a:ln>
          </c:spPr>
          <c:invertIfNegative val="0"/>
          <c:cat>
            <c:numRef>
              <c:f>'Appendix A2 - Data Tables'!$C$55:$L$55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Tables'!$C$63:$L$63</c:f>
              <c:numCache>
                <c:formatCode>0.00</c:formatCode>
                <c:ptCount val="10"/>
                <c:pt idx="0">
                  <c:v>0.30772602740000005</c:v>
                </c:pt>
                <c:pt idx="1">
                  <c:v>0.29553698630000003</c:v>
                </c:pt>
                <c:pt idx="2">
                  <c:v>0.28271232877000002</c:v>
                </c:pt>
                <c:pt idx="3">
                  <c:v>0.27321917808000001</c:v>
                </c:pt>
                <c:pt idx="4">
                  <c:v>0.26346575342</c:v>
                </c:pt>
                <c:pt idx="5">
                  <c:v>0.25493424658000002</c:v>
                </c:pt>
                <c:pt idx="6">
                  <c:v>0.24521917808000002</c:v>
                </c:pt>
                <c:pt idx="7">
                  <c:v>0.24299999999999999</c:v>
                </c:pt>
                <c:pt idx="8">
                  <c:v>0.24299999999999999</c:v>
                </c:pt>
                <c:pt idx="9">
                  <c:v>0.24366575341999999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F8-4B44-B975-9675B3E4A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5660672"/>
        <c:axId val="135662208"/>
      </c:barChart>
      <c:catAx>
        <c:axId val="13566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6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6622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Demand (TWh)</a:t>
                </a:r>
              </a:p>
            </c:rich>
          </c:tx>
          <c:layout>
            <c:manualLayout>
              <c:xMode val="edge"/>
              <c:yMode val="edge"/>
              <c:x val="1.5655577299412915E-2"/>
              <c:y val="0.300000181638194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6606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82273962330051"/>
          <c:y val="0.23875468853590531"/>
          <c:w val="0.21135049899584468"/>
          <c:h val="0.463668546621983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8072513235017"/>
          <c:y val="8.6206896551724144E-2"/>
          <c:w val="0.67446522155446964"/>
          <c:h val="0.74827586206896557"/>
        </c:manualLayout>
      </c:layout>
      <c:barChart>
        <c:barDir val="col"/>
        <c:grouping val="stacked"/>
        <c:varyColors val="0"/>
        <c:ser>
          <c:idx val="0"/>
          <c:order val="0"/>
          <c:tx>
            <c:v>0 to 73 MWh</c:v>
          </c:tx>
          <c:spPr>
            <a:solidFill>
              <a:srgbClr val="01426A"/>
            </a:solidFill>
            <a:ln w="25400">
              <a:noFill/>
            </a:ln>
          </c:spPr>
          <c:invertIfNegative val="0"/>
          <c:cat>
            <c:numRef>
              <c:f>'Appendix A2 - Data Tables'!$C$21:$L$21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Tables'!$C$22:$L$22</c:f>
              <c:numCache>
                <c:formatCode>0.00</c:formatCode>
                <c:ptCount val="10"/>
                <c:pt idx="0">
                  <c:v>35.320180740000005</c:v>
                </c:pt>
                <c:pt idx="1">
                  <c:v>35.234394496</c:v>
                </c:pt>
                <c:pt idx="2">
                  <c:v>35.158826339000001</c:v>
                </c:pt>
                <c:pt idx="3">
                  <c:v>35.079157238000001</c:v>
                </c:pt>
                <c:pt idx="4">
                  <c:v>35.015560950999998</c:v>
                </c:pt>
                <c:pt idx="5">
                  <c:v>34.980358602999999</c:v>
                </c:pt>
                <c:pt idx="6">
                  <c:v>34.954163665000003</c:v>
                </c:pt>
                <c:pt idx="7">
                  <c:v>34.952400000000004</c:v>
                </c:pt>
                <c:pt idx="8">
                  <c:v>34.952400000000004</c:v>
                </c:pt>
                <c:pt idx="9">
                  <c:v>34.952400000000004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5-40E3-842D-69DB5D02EE0E}"/>
            </c:ext>
          </c:extLst>
        </c:ser>
        <c:ser>
          <c:idx val="1"/>
          <c:order val="1"/>
          <c:tx>
            <c:v>73 to 732 MWh</c:v>
          </c:tx>
          <c:spPr>
            <a:solidFill>
              <a:srgbClr val="FA4616"/>
            </a:solidFill>
            <a:ln w="25400">
              <a:noFill/>
            </a:ln>
          </c:spPr>
          <c:invertIfNegative val="0"/>
          <c:cat>
            <c:numRef>
              <c:f>'Appendix A2 - Data Tables'!$C$21:$L$21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Tables'!$C$23:$L$23</c:f>
              <c:numCache>
                <c:formatCode>0.00</c:formatCode>
                <c:ptCount val="10"/>
                <c:pt idx="0">
                  <c:v>4.9752908483000002</c:v>
                </c:pt>
                <c:pt idx="1">
                  <c:v>5.1725522786999996</c:v>
                </c:pt>
                <c:pt idx="2">
                  <c:v>5.3560059334999996</c:v>
                </c:pt>
                <c:pt idx="3">
                  <c:v>5.7821539749999999</c:v>
                </c:pt>
                <c:pt idx="4">
                  <c:v>5.6517077803999998</c:v>
                </c:pt>
                <c:pt idx="5">
                  <c:v>5.7541298373999998</c:v>
                </c:pt>
                <c:pt idx="6">
                  <c:v>5.6421837438000004</c:v>
                </c:pt>
                <c:pt idx="7">
                  <c:v>5.6405000000000003</c:v>
                </c:pt>
                <c:pt idx="8">
                  <c:v>5.6405000000000003</c:v>
                </c:pt>
                <c:pt idx="9">
                  <c:v>5.6405000000000003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5-40E3-842D-69DB5D02EE0E}"/>
            </c:ext>
          </c:extLst>
        </c:ser>
        <c:ser>
          <c:idx val="2"/>
          <c:order val="2"/>
          <c:tx>
            <c:strRef>
              <c:f>'Appendix A2 - Data Tables'!$B$24</c:f>
              <c:strCache>
                <c:ptCount val="1"/>
                <c:pt idx="0">
                  <c:v>NDM &gt;732 MWh </c:v>
                </c:pt>
              </c:strCache>
            </c:strRef>
          </c:tx>
          <c:spPr>
            <a:solidFill>
              <a:srgbClr val="69B3E7"/>
            </a:solidFill>
            <a:ln w="25400">
              <a:noFill/>
            </a:ln>
          </c:spPr>
          <c:invertIfNegative val="0"/>
          <c:cat>
            <c:numRef>
              <c:f>'Appendix A2 - Data Tables'!$C$21:$L$21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Tables'!$C$24:$L$24</c:f>
              <c:numCache>
                <c:formatCode>0.00</c:formatCode>
                <c:ptCount val="10"/>
                <c:pt idx="0">
                  <c:v>8.2951948388000005</c:v>
                </c:pt>
                <c:pt idx="1">
                  <c:v>8.6524797655000008</c:v>
                </c:pt>
                <c:pt idx="2">
                  <c:v>8.8686867590000009</c:v>
                </c:pt>
                <c:pt idx="3">
                  <c:v>9.0631348113000012</c:v>
                </c:pt>
                <c:pt idx="4">
                  <c:v>9.1252271505999989</c:v>
                </c:pt>
                <c:pt idx="5">
                  <c:v>9.5600699202000001</c:v>
                </c:pt>
                <c:pt idx="6">
                  <c:v>9.3210454487999996</c:v>
                </c:pt>
                <c:pt idx="7">
                  <c:v>9.2989999999999995</c:v>
                </c:pt>
                <c:pt idx="8">
                  <c:v>9.2989999999999995</c:v>
                </c:pt>
                <c:pt idx="9">
                  <c:v>9.2989999999999995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75-40E3-842D-69DB5D02EE0E}"/>
            </c:ext>
          </c:extLst>
        </c:ser>
        <c:ser>
          <c:idx val="3"/>
          <c:order val="3"/>
          <c:tx>
            <c:strRef>
              <c:f>'Appendix A2 - Data Tables'!$B$26</c:f>
              <c:strCache>
                <c:ptCount val="1"/>
                <c:pt idx="0">
                  <c:v>Total DM</c:v>
                </c:pt>
              </c:strCache>
            </c:strRef>
          </c:tx>
          <c:spPr>
            <a:solidFill>
              <a:srgbClr val="FDB29D"/>
            </a:solidFill>
            <a:ln w="25400">
              <a:noFill/>
            </a:ln>
          </c:spPr>
          <c:invertIfNegative val="0"/>
          <c:cat>
            <c:numRef>
              <c:f>'Appendix A2 - Data Tables'!$C$21:$L$21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Tables'!$C$26:$L$26</c:f>
              <c:numCache>
                <c:formatCode>0.00</c:formatCode>
                <c:ptCount val="10"/>
                <c:pt idx="0">
                  <c:v>9.9560488341000006</c:v>
                </c:pt>
                <c:pt idx="1">
                  <c:v>10.043266804</c:v>
                </c:pt>
                <c:pt idx="2">
                  <c:v>10.092954280000001</c:v>
                </c:pt>
                <c:pt idx="3">
                  <c:v>10.176805183000001</c:v>
                </c:pt>
                <c:pt idx="4">
                  <c:v>10.188849376</c:v>
                </c:pt>
                <c:pt idx="5">
                  <c:v>10.351772305000001</c:v>
                </c:pt>
                <c:pt idx="6">
                  <c:v>10.235867223</c:v>
                </c:pt>
                <c:pt idx="7">
                  <c:v>10.227201746999999</c:v>
                </c:pt>
                <c:pt idx="8">
                  <c:v>10.226588112</c:v>
                </c:pt>
                <c:pt idx="9">
                  <c:v>10.227635484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75-40E3-842D-69DB5D02EE0E}"/>
            </c:ext>
          </c:extLst>
        </c:ser>
        <c:ser>
          <c:idx val="6"/>
          <c:order val="4"/>
          <c:tx>
            <c:strRef>
              <c:f>'Appendix A2 - Data Tables'!$B$29</c:f>
              <c:strCache>
                <c:ptCount val="1"/>
                <c:pt idx="0">
                  <c:v>Shrinkage</c:v>
                </c:pt>
              </c:strCache>
            </c:strRef>
          </c:tx>
          <c:spPr>
            <a:solidFill>
              <a:srgbClr val="004C45"/>
            </a:solidFill>
            <a:ln w="25400">
              <a:noFill/>
            </a:ln>
          </c:spPr>
          <c:invertIfNegative val="0"/>
          <c:cat>
            <c:numRef>
              <c:f>'Appendix A2 - Data Tables'!$C$21:$L$21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Tables'!$C$29:$L$29</c:f>
              <c:numCache>
                <c:formatCode>0.00</c:formatCode>
                <c:ptCount val="10"/>
                <c:pt idx="0">
                  <c:v>0.22350684931999998</c:v>
                </c:pt>
                <c:pt idx="1">
                  <c:v>0.21783287670999998</c:v>
                </c:pt>
                <c:pt idx="2">
                  <c:v>0.20897260274000001</c:v>
                </c:pt>
                <c:pt idx="3">
                  <c:v>0.20172602739999998</c:v>
                </c:pt>
                <c:pt idx="4">
                  <c:v>0.19547945205</c:v>
                </c:pt>
                <c:pt idx="5">
                  <c:v>0.18925753425</c:v>
                </c:pt>
                <c:pt idx="6">
                  <c:v>0.18172602739999999</c:v>
                </c:pt>
                <c:pt idx="7">
                  <c:v>0.18</c:v>
                </c:pt>
                <c:pt idx="8">
                  <c:v>0.18</c:v>
                </c:pt>
                <c:pt idx="9">
                  <c:v>0.18049315068000002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75-40E3-842D-69DB5D02E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5690112"/>
        <c:axId val="135691648"/>
      </c:barChart>
      <c:catAx>
        <c:axId val="13569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69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691648"/>
        <c:scaling>
          <c:orientation val="minMax"/>
          <c:max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Demand (TWh)</a:t>
                </a:r>
              </a:p>
            </c:rich>
          </c:tx>
          <c:layout>
            <c:manualLayout>
              <c:xMode val="edge"/>
              <c:yMode val="edge"/>
              <c:x val="3.8986425524934386E-2"/>
              <c:y val="0.313793059604573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6901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734375"/>
          <c:y val="0.28027717988538631"/>
          <c:w val="0.189453125"/>
          <c:h val="0.401384809597762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046875"/>
          <c:y val="8.6805849900478446E-2"/>
          <c:w val="0.671875"/>
          <c:h val="0.746530309144114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'Appendix A2 - Data Tables'!$B$73</c:f>
              <c:strCache>
                <c:ptCount val="1"/>
                <c:pt idx="0">
                  <c:v>0 to 73 MWh</c:v>
                </c:pt>
              </c:strCache>
            </c:strRef>
          </c:tx>
          <c:spPr>
            <a:solidFill>
              <a:srgbClr val="01426A"/>
            </a:solidFill>
            <a:ln w="25400">
              <a:noFill/>
            </a:ln>
          </c:spPr>
          <c:invertIfNegative val="0"/>
          <c:cat>
            <c:numRef>
              <c:f>'Appendix A2 - Data Tables'!$C$72:$L$72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Tables'!$C$73:$L$73</c:f>
              <c:numCache>
                <c:formatCode>0.00</c:formatCode>
                <c:ptCount val="10"/>
                <c:pt idx="0">
                  <c:v>30.662371304000001</c:v>
                </c:pt>
                <c:pt idx="1">
                  <c:v>30.587780406</c:v>
                </c:pt>
                <c:pt idx="2">
                  <c:v>30.521947410999999</c:v>
                </c:pt>
                <c:pt idx="3">
                  <c:v>30.452718228999998</c:v>
                </c:pt>
                <c:pt idx="4">
                  <c:v>30.397989000000003</c:v>
                </c:pt>
                <c:pt idx="5">
                  <c:v>30.367012883000001</c:v>
                </c:pt>
                <c:pt idx="6">
                  <c:v>30.344730771999998</c:v>
                </c:pt>
                <c:pt idx="7">
                  <c:v>30.3432</c:v>
                </c:pt>
                <c:pt idx="8">
                  <c:v>30.3432</c:v>
                </c:pt>
                <c:pt idx="9">
                  <c:v>30.3432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B-470A-A925-1FACEC4A3FE9}"/>
            </c:ext>
          </c:extLst>
        </c:ser>
        <c:ser>
          <c:idx val="1"/>
          <c:order val="1"/>
          <c:tx>
            <c:strRef>
              <c:f>'Appendix A2 - Data Tables'!$B$74</c:f>
              <c:strCache>
                <c:ptCount val="1"/>
                <c:pt idx="0">
                  <c:v>73 to 732 MWh</c:v>
                </c:pt>
              </c:strCache>
            </c:strRef>
          </c:tx>
          <c:spPr>
            <a:solidFill>
              <a:srgbClr val="FA4616"/>
            </a:solidFill>
            <a:ln w="25400">
              <a:noFill/>
            </a:ln>
          </c:spPr>
          <c:invertIfNegative val="0"/>
          <c:cat>
            <c:numRef>
              <c:f>'Appendix A2 - Data Tables'!$C$72:$L$72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Tables'!$C$74:$L$74</c:f>
              <c:numCache>
                <c:formatCode>0.00</c:formatCode>
                <c:ptCount val="10"/>
                <c:pt idx="0">
                  <c:v>4.4360059006000006</c:v>
                </c:pt>
                <c:pt idx="1">
                  <c:v>4.5514890720999999</c:v>
                </c:pt>
                <c:pt idx="2">
                  <c:v>4.6462220912000003</c:v>
                </c:pt>
                <c:pt idx="3">
                  <c:v>4.6669116110000006</c:v>
                </c:pt>
                <c:pt idx="4">
                  <c:v>4.6627575322999997</c:v>
                </c:pt>
                <c:pt idx="5">
                  <c:v>4.6737744270000006</c:v>
                </c:pt>
                <c:pt idx="6">
                  <c:v>4.6380208314000004</c:v>
                </c:pt>
                <c:pt idx="7">
                  <c:v>4.6364000000000001</c:v>
                </c:pt>
                <c:pt idx="8">
                  <c:v>4.6364000000000001</c:v>
                </c:pt>
                <c:pt idx="9">
                  <c:v>4.6364000000000001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B-470A-A925-1FACEC4A3FE9}"/>
            </c:ext>
          </c:extLst>
        </c:ser>
        <c:ser>
          <c:idx val="2"/>
          <c:order val="2"/>
          <c:tx>
            <c:strRef>
              <c:f>'Appendix A2 - Data Tables'!$B$75</c:f>
              <c:strCache>
                <c:ptCount val="1"/>
                <c:pt idx="0">
                  <c:v>NDM &gt;732 MWh </c:v>
                </c:pt>
              </c:strCache>
            </c:strRef>
          </c:tx>
          <c:spPr>
            <a:solidFill>
              <a:srgbClr val="69B3E7"/>
            </a:solidFill>
            <a:ln w="25400">
              <a:noFill/>
            </a:ln>
          </c:spPr>
          <c:invertIfNegative val="0"/>
          <c:cat>
            <c:numRef>
              <c:f>'Appendix A2 - Data Tables'!$C$72:$L$72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Tables'!$C$75:$L$75</c:f>
              <c:numCache>
                <c:formatCode>0.00</c:formatCode>
                <c:ptCount val="10"/>
                <c:pt idx="0">
                  <c:v>6.9600228097999999</c:v>
                </c:pt>
                <c:pt idx="1">
                  <c:v>7.2577429125999995</c:v>
                </c:pt>
                <c:pt idx="2">
                  <c:v>7.4375994864999999</c:v>
                </c:pt>
                <c:pt idx="3">
                  <c:v>7.5993772224000002</c:v>
                </c:pt>
                <c:pt idx="4">
                  <c:v>7.6520627803999997</c:v>
                </c:pt>
                <c:pt idx="5">
                  <c:v>8.0125526881999996</c:v>
                </c:pt>
                <c:pt idx="6">
                  <c:v>7.8116709898999996</c:v>
                </c:pt>
                <c:pt idx="7">
                  <c:v>7.7930000000000001</c:v>
                </c:pt>
                <c:pt idx="8">
                  <c:v>7.7930000000000001</c:v>
                </c:pt>
                <c:pt idx="9">
                  <c:v>7.7930000000000001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B-470A-A925-1FACEC4A3FE9}"/>
            </c:ext>
          </c:extLst>
        </c:ser>
        <c:ser>
          <c:idx val="3"/>
          <c:order val="3"/>
          <c:tx>
            <c:strRef>
              <c:f>'Appendix A2 - Data Tables'!$B$77</c:f>
              <c:strCache>
                <c:ptCount val="1"/>
                <c:pt idx="0">
                  <c:v>Total DM</c:v>
                </c:pt>
              </c:strCache>
            </c:strRef>
          </c:tx>
          <c:spPr>
            <a:solidFill>
              <a:srgbClr val="FDB29D"/>
            </a:solidFill>
            <a:ln w="25400">
              <a:noFill/>
            </a:ln>
          </c:spPr>
          <c:invertIfNegative val="0"/>
          <c:cat>
            <c:numRef>
              <c:f>'Appendix A2 - Data Tables'!$C$72:$L$72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Tables'!$C$77:$L$77</c:f>
              <c:numCache>
                <c:formatCode>0.00</c:formatCode>
                <c:ptCount val="10"/>
                <c:pt idx="0">
                  <c:v>4.3121639259000002</c:v>
                </c:pt>
                <c:pt idx="1">
                  <c:v>4.4532435185000008</c:v>
                </c:pt>
                <c:pt idx="2">
                  <c:v>4.5451922053000002</c:v>
                </c:pt>
                <c:pt idx="3">
                  <c:v>4.6234342880000003</c:v>
                </c:pt>
                <c:pt idx="4">
                  <c:v>4.6497740947999997</c:v>
                </c:pt>
                <c:pt idx="5">
                  <c:v>4.8148698027999997</c:v>
                </c:pt>
                <c:pt idx="6">
                  <c:v>4.7193333763999998</c:v>
                </c:pt>
                <c:pt idx="7">
                  <c:v>4.7120182812000007</c:v>
                </c:pt>
                <c:pt idx="8">
                  <c:v>4.7118739078999994</c:v>
                </c:pt>
                <c:pt idx="9">
                  <c:v>4.7121827735999995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DB-470A-A925-1FACEC4A3FE9}"/>
            </c:ext>
          </c:extLst>
        </c:ser>
        <c:ser>
          <c:idx val="6"/>
          <c:order val="4"/>
          <c:tx>
            <c:strRef>
              <c:f>'Appendix A2 - Data Tables'!$B$80</c:f>
              <c:strCache>
                <c:ptCount val="1"/>
                <c:pt idx="0">
                  <c:v>Shrinkage</c:v>
                </c:pt>
              </c:strCache>
            </c:strRef>
          </c:tx>
          <c:spPr>
            <a:solidFill>
              <a:srgbClr val="004C45"/>
            </a:solidFill>
            <a:ln w="25400">
              <a:noFill/>
            </a:ln>
          </c:spPr>
          <c:invertIfNegative val="0"/>
          <c:cat>
            <c:numRef>
              <c:f>'Appendix A2 - Data Tables'!$C$72:$L$72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Tables'!$C$80:$L$80</c:f>
              <c:numCache>
                <c:formatCode>0.00</c:formatCode>
                <c:ptCount val="10"/>
                <c:pt idx="0">
                  <c:v>0.27198630136999996</c:v>
                </c:pt>
                <c:pt idx="1">
                  <c:v>0.26270136985999998</c:v>
                </c:pt>
                <c:pt idx="2">
                  <c:v>0.25297260274</c:v>
                </c:pt>
                <c:pt idx="3">
                  <c:v>0.24497260274000002</c:v>
                </c:pt>
                <c:pt idx="4">
                  <c:v>0.23697260274000001</c:v>
                </c:pt>
                <c:pt idx="5">
                  <c:v>0.22886301370000001</c:v>
                </c:pt>
                <c:pt idx="6">
                  <c:v>0.21997260274000002</c:v>
                </c:pt>
                <c:pt idx="7">
                  <c:v>0.218</c:v>
                </c:pt>
                <c:pt idx="8">
                  <c:v>0.218</c:v>
                </c:pt>
                <c:pt idx="9">
                  <c:v>0.21859726026999998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DB-470A-A925-1FACEC4A3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5731840"/>
        <c:axId val="135737728"/>
      </c:barChart>
      <c:catAx>
        <c:axId val="13573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73772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Demand (TWh)</a:t>
                </a:r>
              </a:p>
            </c:rich>
          </c:tx>
          <c:layout>
            <c:manualLayout>
              <c:xMode val="edge"/>
              <c:yMode val="edge"/>
              <c:x val="3.90625E-2"/>
              <c:y val="0.312501093613298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318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46875"/>
          <c:y val="0.26736184018664333"/>
          <c:w val="0.1875"/>
          <c:h val="0.402779235928842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8072513235017"/>
          <c:y val="8.6505336466899035E-2"/>
          <c:w val="0.67446522155446964"/>
          <c:h val="0.747406107074007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'Appendix A2 - Data Tables'!$B$5</c:f>
              <c:strCache>
                <c:ptCount val="1"/>
                <c:pt idx="0">
                  <c:v>0 to 73 MWh</c:v>
                </c:pt>
              </c:strCache>
            </c:strRef>
          </c:tx>
          <c:spPr>
            <a:solidFill>
              <a:srgbClr val="01426A"/>
            </a:solidFill>
            <a:ln w="25400">
              <a:noFill/>
            </a:ln>
          </c:spPr>
          <c:invertIfNegative val="0"/>
          <c:cat>
            <c:numRef>
              <c:f>'Appendix A2 - Data Tables'!$C$4:$L$4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Tables'!$C$5:$L$5</c:f>
              <c:numCache>
                <c:formatCode>0.00</c:formatCode>
                <c:ptCount val="10"/>
                <c:pt idx="0">
                  <c:v>28.041275648999999</c:v>
                </c:pt>
                <c:pt idx="1">
                  <c:v>27.973155834</c:v>
                </c:pt>
                <c:pt idx="2">
                  <c:v>27.913110616999997</c:v>
                </c:pt>
                <c:pt idx="3">
                  <c:v>27.850180618</c:v>
                </c:pt>
                <c:pt idx="4">
                  <c:v>27.799478615000002</c:v>
                </c:pt>
                <c:pt idx="5">
                  <c:v>27.771974171999997</c:v>
                </c:pt>
                <c:pt idx="6">
                  <c:v>27.751370892000001</c:v>
                </c:pt>
                <c:pt idx="7">
                  <c:v>27.75</c:v>
                </c:pt>
                <c:pt idx="8">
                  <c:v>27.75</c:v>
                </c:pt>
                <c:pt idx="9">
                  <c:v>27.75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9-40F4-9183-F8D836BF828E}"/>
            </c:ext>
          </c:extLst>
        </c:ser>
        <c:ser>
          <c:idx val="1"/>
          <c:order val="1"/>
          <c:tx>
            <c:strRef>
              <c:f>'Appendix A2 - Data Tables'!$B$6</c:f>
              <c:strCache>
                <c:ptCount val="1"/>
                <c:pt idx="0">
                  <c:v>73 to 732 MWh</c:v>
                </c:pt>
              </c:strCache>
            </c:strRef>
          </c:tx>
          <c:spPr>
            <a:solidFill>
              <a:srgbClr val="FA4616"/>
            </a:solidFill>
            <a:ln w="25400">
              <a:noFill/>
            </a:ln>
          </c:spPr>
          <c:invertIfNegative val="0"/>
          <c:cat>
            <c:numRef>
              <c:f>'Appendix A2 - Data Tables'!$C$4:$L$4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Tables'!$C$6:$L$6</c:f>
              <c:numCache>
                <c:formatCode>0.00</c:formatCode>
                <c:ptCount val="10"/>
                <c:pt idx="0">
                  <c:v>4.5617924814999995</c:v>
                </c:pt>
                <c:pt idx="1">
                  <c:v>4.7582752091999998</c:v>
                </c:pt>
                <c:pt idx="2">
                  <c:v>4.9620545823000004</c:v>
                </c:pt>
                <c:pt idx="3">
                  <c:v>4.8527456774999997</c:v>
                </c:pt>
                <c:pt idx="4">
                  <c:v>5.3893969471999998</c:v>
                </c:pt>
                <c:pt idx="5">
                  <c:v>5.2217784150000002</c:v>
                </c:pt>
                <c:pt idx="6">
                  <c:v>5.2173899461</c:v>
                </c:pt>
                <c:pt idx="7">
                  <c:v>5.2161</c:v>
                </c:pt>
                <c:pt idx="8">
                  <c:v>5.2161</c:v>
                </c:pt>
                <c:pt idx="9">
                  <c:v>5.2161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9-40F4-9183-F8D836BF828E}"/>
            </c:ext>
          </c:extLst>
        </c:ser>
        <c:ser>
          <c:idx val="2"/>
          <c:order val="2"/>
          <c:tx>
            <c:strRef>
              <c:f>'Appendix A2 - Data Tables'!$B$7</c:f>
              <c:strCache>
                <c:ptCount val="1"/>
                <c:pt idx="0">
                  <c:v>NDM &gt;732 MWh </c:v>
                </c:pt>
              </c:strCache>
            </c:strRef>
          </c:tx>
          <c:spPr>
            <a:solidFill>
              <a:srgbClr val="69B3E7"/>
            </a:solidFill>
            <a:ln w="25400">
              <a:noFill/>
            </a:ln>
          </c:spPr>
          <c:invertIfNegative val="0"/>
          <c:cat>
            <c:numRef>
              <c:f>'Appendix A2 - Data Tables'!$C$4:$L$4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Tables'!$C$7:$L$7</c:f>
              <c:numCache>
                <c:formatCode>0.00</c:formatCode>
                <c:ptCount val="10"/>
                <c:pt idx="0">
                  <c:v>5.0408149315999999</c:v>
                </c:pt>
                <c:pt idx="1">
                  <c:v>5.2547998104999998</c:v>
                </c:pt>
                <c:pt idx="2">
                  <c:v>5.3843058436</c:v>
                </c:pt>
                <c:pt idx="3">
                  <c:v>5.4998787120000001</c:v>
                </c:pt>
                <c:pt idx="4">
                  <c:v>5.5387601102000001</c:v>
                </c:pt>
                <c:pt idx="5">
                  <c:v>5.7968264692</c:v>
                </c:pt>
                <c:pt idx="6">
                  <c:v>5.6515889841</c:v>
                </c:pt>
                <c:pt idx="7">
                  <c:v>5.6379999999999999</c:v>
                </c:pt>
                <c:pt idx="8">
                  <c:v>5.6379999999999999</c:v>
                </c:pt>
                <c:pt idx="9">
                  <c:v>5.6379999999999999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79-40F4-9183-F8D836BF828E}"/>
            </c:ext>
          </c:extLst>
        </c:ser>
        <c:ser>
          <c:idx val="3"/>
          <c:order val="3"/>
          <c:tx>
            <c:strRef>
              <c:f>'Appendix A2 - Data Tables'!$B$9</c:f>
              <c:strCache>
                <c:ptCount val="1"/>
                <c:pt idx="0">
                  <c:v>Total DM</c:v>
                </c:pt>
              </c:strCache>
            </c:strRef>
          </c:tx>
          <c:spPr>
            <a:solidFill>
              <a:srgbClr val="FDB29D"/>
            </a:solidFill>
            <a:ln w="25400">
              <a:noFill/>
            </a:ln>
          </c:spPr>
          <c:invertIfNegative val="0"/>
          <c:cat>
            <c:numRef>
              <c:f>'Appendix A2 - Data Tables'!$C$4:$L$4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Tables'!$C$9:$L$9</c:f>
              <c:numCache>
                <c:formatCode>0.00</c:formatCode>
                <c:ptCount val="10"/>
                <c:pt idx="0">
                  <c:v>6.8512528708999998</c:v>
                </c:pt>
                <c:pt idx="1">
                  <c:v>7.0784843355999998</c:v>
                </c:pt>
                <c:pt idx="2">
                  <c:v>7.2524987127000005</c:v>
                </c:pt>
                <c:pt idx="3">
                  <c:v>7.4405757928000007</c:v>
                </c:pt>
                <c:pt idx="4">
                  <c:v>7.5470219103999998</c:v>
                </c:pt>
                <c:pt idx="5">
                  <c:v>7.7674088234000003</c:v>
                </c:pt>
                <c:pt idx="6">
                  <c:v>7.7647115723999995</c:v>
                </c:pt>
                <c:pt idx="7">
                  <c:v>7.7580079416999999</c:v>
                </c:pt>
                <c:pt idx="8">
                  <c:v>7.7579735896999997</c:v>
                </c:pt>
                <c:pt idx="9">
                  <c:v>7.7580517471000006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79-40F4-9183-F8D836BF828E}"/>
            </c:ext>
          </c:extLst>
        </c:ser>
        <c:ser>
          <c:idx val="6"/>
          <c:order val="4"/>
          <c:tx>
            <c:strRef>
              <c:f>'Appendix A2 - Data Tables'!$B$12</c:f>
              <c:strCache>
                <c:ptCount val="1"/>
                <c:pt idx="0">
                  <c:v>Shrinkage</c:v>
                </c:pt>
              </c:strCache>
            </c:strRef>
          </c:tx>
          <c:spPr>
            <a:solidFill>
              <a:srgbClr val="004C45"/>
            </a:solidFill>
            <a:ln w="25400">
              <a:noFill/>
            </a:ln>
          </c:spPr>
          <c:invertIfNegative val="0"/>
          <c:cat>
            <c:numRef>
              <c:f>'Appendix A2 - Data Tables'!$C$4:$L$4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Tables'!$C$12:$L$12</c:f>
              <c:numCache>
                <c:formatCode>0.00</c:formatCode>
                <c:ptCount val="10"/>
                <c:pt idx="0">
                  <c:v>0.1967260274</c:v>
                </c:pt>
                <c:pt idx="1">
                  <c:v>0.19026027396999998</c:v>
                </c:pt>
                <c:pt idx="2">
                  <c:v>0.18347945204999999</c:v>
                </c:pt>
                <c:pt idx="3">
                  <c:v>0.17747945204999999</c:v>
                </c:pt>
                <c:pt idx="4">
                  <c:v>0.17147945204999998</c:v>
                </c:pt>
                <c:pt idx="5">
                  <c:v>0.16594520548</c:v>
                </c:pt>
                <c:pt idx="6">
                  <c:v>0.15947945205</c:v>
                </c:pt>
                <c:pt idx="7">
                  <c:v>0.158</c:v>
                </c:pt>
                <c:pt idx="8">
                  <c:v>0.158</c:v>
                </c:pt>
                <c:pt idx="9">
                  <c:v>0.15843287670999998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79-40F4-9183-F8D836BF8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5769472"/>
        <c:axId val="135783552"/>
      </c:barChart>
      <c:catAx>
        <c:axId val="13576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8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78355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Demand (TWh)</a:t>
                </a:r>
              </a:p>
            </c:rich>
          </c:tx>
          <c:layout>
            <c:manualLayout>
              <c:xMode val="edge"/>
              <c:yMode val="edge"/>
              <c:x val="3.8986425524934386E-2"/>
              <c:y val="0.314879256009953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6947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828125"/>
          <c:y val="0.26643634943555927"/>
          <c:w val="0.193359375"/>
          <c:h val="0.401384809597762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8072513235017"/>
          <c:y val="8.6505336466899035E-2"/>
          <c:w val="0.6783638644536284"/>
          <c:h val="0.747406107074007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'Appendix A2 - Data Tables'!$B$39</c:f>
              <c:strCache>
                <c:ptCount val="1"/>
                <c:pt idx="0">
                  <c:v>0 to 73 MWh</c:v>
                </c:pt>
              </c:strCache>
            </c:strRef>
          </c:tx>
          <c:spPr>
            <a:solidFill>
              <a:srgbClr val="01426A"/>
            </a:solidFill>
            <a:ln w="25400">
              <a:noFill/>
            </a:ln>
          </c:spPr>
          <c:invertIfNegative val="0"/>
          <c:cat>
            <c:numRef>
              <c:f>'Appendix A2 - Data Tables'!$C$38:$L$38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Tables'!$C$39:$L$39</c:f>
              <c:numCache>
                <c:formatCode>0.00</c:formatCode>
                <c:ptCount val="10"/>
                <c:pt idx="0">
                  <c:v>35.506688441999998</c:v>
                </c:pt>
                <c:pt idx="1">
                  <c:v>35.420023889999996</c:v>
                </c:pt>
                <c:pt idx="2">
                  <c:v>35.343704699</c:v>
                </c:pt>
                <c:pt idx="3">
                  <c:v>35.263994242000003</c:v>
                </c:pt>
                <c:pt idx="4">
                  <c:v>35.200010150000004</c:v>
                </c:pt>
                <c:pt idx="5">
                  <c:v>35.164792392000003</c:v>
                </c:pt>
                <c:pt idx="6">
                  <c:v>35.138349642000001</c:v>
                </c:pt>
                <c:pt idx="7">
                  <c:v>35.136499999999998</c:v>
                </c:pt>
                <c:pt idx="8">
                  <c:v>35.136499999999998</c:v>
                </c:pt>
                <c:pt idx="9">
                  <c:v>35.136499999999998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B-488C-8557-66AC88584916}"/>
            </c:ext>
          </c:extLst>
        </c:ser>
        <c:ser>
          <c:idx val="1"/>
          <c:order val="1"/>
          <c:tx>
            <c:strRef>
              <c:f>'Appendix A2 - Data Tables'!$B$40</c:f>
              <c:strCache>
                <c:ptCount val="1"/>
                <c:pt idx="0">
                  <c:v>73 to 732 MWh</c:v>
                </c:pt>
              </c:strCache>
            </c:strRef>
          </c:tx>
          <c:spPr>
            <a:solidFill>
              <a:srgbClr val="FA4616"/>
            </a:solidFill>
            <a:ln w="25400">
              <a:noFill/>
            </a:ln>
          </c:spPr>
          <c:invertIfNegative val="0"/>
          <c:cat>
            <c:numRef>
              <c:f>'Appendix A2 - Data Tables'!$C$38:$L$38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Tables'!$C$40:$L$40</c:f>
              <c:numCache>
                <c:formatCode>0.00</c:formatCode>
                <c:ptCount val="10"/>
                <c:pt idx="0">
                  <c:v>6.8670753082999996</c:v>
                </c:pt>
                <c:pt idx="1">
                  <c:v>7.0405874212999997</c:v>
                </c:pt>
                <c:pt idx="2">
                  <c:v>7.1551227761999998</c:v>
                </c:pt>
                <c:pt idx="3">
                  <c:v>7.1717953879999996</c:v>
                </c:pt>
                <c:pt idx="4">
                  <c:v>7.1457195374000007</c:v>
                </c:pt>
                <c:pt idx="5">
                  <c:v>7.0890894314999997</c:v>
                </c:pt>
                <c:pt idx="6">
                  <c:v>7.3944228943999999</c:v>
                </c:pt>
                <c:pt idx="7">
                  <c:v>7.3920000000000003</c:v>
                </c:pt>
                <c:pt idx="8">
                  <c:v>7.3920000000000003</c:v>
                </c:pt>
                <c:pt idx="9">
                  <c:v>7.3920000000000003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BB-488C-8557-66AC88584916}"/>
            </c:ext>
          </c:extLst>
        </c:ser>
        <c:ser>
          <c:idx val="2"/>
          <c:order val="2"/>
          <c:tx>
            <c:strRef>
              <c:f>'Appendix A2 - Data Tables'!$B$41</c:f>
              <c:strCache>
                <c:ptCount val="1"/>
                <c:pt idx="0">
                  <c:v>NDM &gt;732 MWh </c:v>
                </c:pt>
              </c:strCache>
            </c:strRef>
          </c:tx>
          <c:spPr>
            <a:solidFill>
              <a:srgbClr val="69B3E7"/>
            </a:solidFill>
            <a:ln w="25400">
              <a:noFill/>
            </a:ln>
          </c:spPr>
          <c:invertIfNegative val="0"/>
          <c:cat>
            <c:numRef>
              <c:f>'Appendix A2 - Data Tables'!$C$38:$L$38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Tables'!$C$41:$L$41</c:f>
              <c:numCache>
                <c:formatCode>0.00</c:formatCode>
                <c:ptCount val="10"/>
                <c:pt idx="0">
                  <c:v>8.7936597965000001</c:v>
                </c:pt>
                <c:pt idx="1">
                  <c:v>9.1668149873999987</c:v>
                </c:pt>
                <c:pt idx="2">
                  <c:v>9.3918483971000004</c:v>
                </c:pt>
                <c:pt idx="3">
                  <c:v>9.5905526613999985</c:v>
                </c:pt>
                <c:pt idx="4">
                  <c:v>9.6618570407999993</c:v>
                </c:pt>
                <c:pt idx="5">
                  <c:v>10.105425924999999</c:v>
                </c:pt>
                <c:pt idx="6">
                  <c:v>9.852246021900001</c:v>
                </c:pt>
                <c:pt idx="7">
                  <c:v>9.8290000000000006</c:v>
                </c:pt>
                <c:pt idx="8">
                  <c:v>9.8290000000000006</c:v>
                </c:pt>
                <c:pt idx="9">
                  <c:v>9.8290000000000006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BB-488C-8557-66AC88584916}"/>
            </c:ext>
          </c:extLst>
        </c:ser>
        <c:ser>
          <c:idx val="3"/>
          <c:order val="3"/>
          <c:tx>
            <c:strRef>
              <c:f>'Appendix A2 - Data Tables'!$B$43</c:f>
              <c:strCache>
                <c:ptCount val="1"/>
                <c:pt idx="0">
                  <c:v>Total DM</c:v>
                </c:pt>
              </c:strCache>
            </c:strRef>
          </c:tx>
          <c:spPr>
            <a:solidFill>
              <a:srgbClr val="FDB29D"/>
            </a:solidFill>
            <a:ln w="25400">
              <a:noFill/>
            </a:ln>
          </c:spPr>
          <c:invertIfNegative val="0"/>
          <c:cat>
            <c:numRef>
              <c:f>'Appendix A2 - Data Tables'!$C$38:$L$38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Tables'!$C$43:$L$43</c:f>
              <c:numCache>
                <c:formatCode>0.00</c:formatCode>
                <c:ptCount val="10"/>
                <c:pt idx="0">
                  <c:v>2.4994263899</c:v>
                </c:pt>
                <c:pt idx="1">
                  <c:v>2.5891607932</c:v>
                </c:pt>
                <c:pt idx="2">
                  <c:v>2.6473990026000003</c:v>
                </c:pt>
                <c:pt idx="3">
                  <c:v>2.7067427296000002</c:v>
                </c:pt>
                <c:pt idx="4">
                  <c:v>2.7284769409000003</c:v>
                </c:pt>
                <c:pt idx="5">
                  <c:v>2.8381464273999999</c:v>
                </c:pt>
                <c:pt idx="6">
                  <c:v>2.7944312952999999</c:v>
                </c:pt>
                <c:pt idx="7">
                  <c:v>2.7901168296000001</c:v>
                </c:pt>
                <c:pt idx="8">
                  <c:v>2.7899260079000001</c:v>
                </c:pt>
                <c:pt idx="9">
                  <c:v>2.7901131455999999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BB-488C-8557-66AC88584916}"/>
            </c:ext>
          </c:extLst>
        </c:ser>
        <c:ser>
          <c:idx val="6"/>
          <c:order val="4"/>
          <c:tx>
            <c:strRef>
              <c:f>'Appendix A2 - Data Tables'!$B$46</c:f>
              <c:strCache>
                <c:ptCount val="1"/>
                <c:pt idx="0">
                  <c:v>Shrinkage</c:v>
                </c:pt>
              </c:strCache>
            </c:strRef>
          </c:tx>
          <c:spPr>
            <a:solidFill>
              <a:srgbClr val="004C45"/>
            </a:solidFill>
            <a:ln w="25400">
              <a:noFill/>
            </a:ln>
          </c:spPr>
          <c:invertIfNegative val="0"/>
          <c:cat>
            <c:numRef>
              <c:f>'Appendix A2 - Data Tables'!$C$38:$L$38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Tables'!$C$46:$L$46</c:f>
              <c:numCache>
                <c:formatCode>0.00</c:formatCode>
                <c:ptCount val="10"/>
                <c:pt idx="0">
                  <c:v>0.21973972603000003</c:v>
                </c:pt>
                <c:pt idx="1">
                  <c:v>0.21206575342</c:v>
                </c:pt>
                <c:pt idx="2">
                  <c:v>0.20447945204999998</c:v>
                </c:pt>
                <c:pt idx="3">
                  <c:v>0.1977260274</c:v>
                </c:pt>
                <c:pt idx="4">
                  <c:v>0.19147945205</c:v>
                </c:pt>
                <c:pt idx="5">
                  <c:v>0.18524657534</c:v>
                </c:pt>
                <c:pt idx="6">
                  <c:v>0.17772602739999999</c:v>
                </c:pt>
                <c:pt idx="7">
                  <c:v>0.17599999999999999</c:v>
                </c:pt>
                <c:pt idx="8">
                  <c:v>0.17599999999999999</c:v>
                </c:pt>
                <c:pt idx="9">
                  <c:v>0.17648219177999999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BB-488C-8557-66AC88584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9751808"/>
        <c:axId val="139753344"/>
      </c:barChart>
      <c:catAx>
        <c:axId val="13975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75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753344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Demand (TWh)</a:t>
                </a:r>
              </a:p>
            </c:rich>
          </c:tx>
          <c:layout>
            <c:manualLayout>
              <c:xMode val="edge"/>
              <c:yMode val="edge"/>
              <c:x val="3.8986425524934386E-2"/>
              <c:y val="0.314879256009953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7518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46875"/>
          <c:y val="0.26989655704801602"/>
          <c:w val="0.1875"/>
          <c:h val="0.401384809597762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24137266059386"/>
          <c:y val="8.6206896551724144E-2"/>
          <c:w val="0.66926133616296068"/>
          <c:h val="0.748275862068965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'Appendix A2 - Data Tables'!$B$90</c:f>
              <c:strCache>
                <c:ptCount val="1"/>
                <c:pt idx="0">
                  <c:v>0 to 73 MWh</c:v>
                </c:pt>
              </c:strCache>
            </c:strRef>
          </c:tx>
          <c:spPr>
            <a:solidFill>
              <a:srgbClr val="01426A"/>
            </a:solidFill>
            <a:ln w="25400">
              <a:noFill/>
            </a:ln>
          </c:spPr>
          <c:invertIfNegative val="0"/>
          <c:cat>
            <c:numRef>
              <c:f>'Appendix A2 - Data Tables'!$C$89:$L$89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Tables'!$C$90:$L$90</c:f>
              <c:numCache>
                <c:formatCode>0.00</c:formatCode>
                <c:ptCount val="10"/>
                <c:pt idx="0">
                  <c:v>170.26646618499998</c:v>
                </c:pt>
                <c:pt idx="1">
                  <c:v>169.85230635900001</c:v>
                </c:pt>
                <c:pt idx="2">
                  <c:v>169.48750098599999</c:v>
                </c:pt>
                <c:pt idx="3">
                  <c:v>169.10397975700002</c:v>
                </c:pt>
                <c:pt idx="4">
                  <c:v>168.79738501099999</c:v>
                </c:pt>
                <c:pt idx="5">
                  <c:v>168.62826763799998</c:v>
                </c:pt>
                <c:pt idx="6">
                  <c:v>168.502592166</c:v>
                </c:pt>
                <c:pt idx="7">
                  <c:v>168.494</c:v>
                </c:pt>
                <c:pt idx="8">
                  <c:v>168.494</c:v>
                </c:pt>
                <c:pt idx="9">
                  <c:v>168.494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B-4C13-8364-6B41EC725CAD}"/>
            </c:ext>
          </c:extLst>
        </c:ser>
        <c:ser>
          <c:idx val="1"/>
          <c:order val="1"/>
          <c:tx>
            <c:strRef>
              <c:f>'Appendix A2 - Data Tables'!$B$91</c:f>
              <c:strCache>
                <c:ptCount val="1"/>
                <c:pt idx="0">
                  <c:v>73 to 732 MWh</c:v>
                </c:pt>
              </c:strCache>
            </c:strRef>
          </c:tx>
          <c:spPr>
            <a:solidFill>
              <a:srgbClr val="FA4616"/>
            </a:solidFill>
            <a:ln w="25400">
              <a:noFill/>
            </a:ln>
          </c:spPr>
          <c:invertIfNegative val="0"/>
          <c:cat>
            <c:numRef>
              <c:f>'Appendix A2 - Data Tables'!$C$89:$L$89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Tables'!$C$91:$L$91</c:f>
              <c:numCache>
                <c:formatCode>0.00</c:formatCode>
                <c:ptCount val="10"/>
                <c:pt idx="0">
                  <c:v>27.115423804500001</c:v>
                </c:pt>
                <c:pt idx="1">
                  <c:v>28.086968174500001</c:v>
                </c:pt>
                <c:pt idx="2">
                  <c:v>28.834535047799996</c:v>
                </c:pt>
                <c:pt idx="3">
                  <c:v>29.173559046699999</c:v>
                </c:pt>
                <c:pt idx="4">
                  <c:v>29.4619810049</c:v>
                </c:pt>
                <c:pt idx="5">
                  <c:v>29.68926669</c:v>
                </c:pt>
                <c:pt idx="6">
                  <c:v>29.727661357899997</c:v>
                </c:pt>
                <c:pt idx="7">
                  <c:v>29.718499999999999</c:v>
                </c:pt>
                <c:pt idx="8">
                  <c:v>29.718499999999999</c:v>
                </c:pt>
                <c:pt idx="9">
                  <c:v>29.718499999999999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0B-4C13-8364-6B41EC725CAD}"/>
            </c:ext>
          </c:extLst>
        </c:ser>
        <c:ser>
          <c:idx val="2"/>
          <c:order val="2"/>
          <c:tx>
            <c:strRef>
              <c:f>'Appendix A2 - Data Tables'!$B$92</c:f>
              <c:strCache>
                <c:ptCount val="1"/>
                <c:pt idx="0">
                  <c:v>NDM &gt;732 MWh </c:v>
                </c:pt>
              </c:strCache>
            </c:strRef>
          </c:tx>
          <c:spPr>
            <a:solidFill>
              <a:srgbClr val="69B3E7"/>
            </a:solidFill>
            <a:ln w="25400">
              <a:noFill/>
            </a:ln>
          </c:spPr>
          <c:invertIfNegative val="0"/>
          <c:cat>
            <c:numRef>
              <c:f>'Appendix A2 - Data Tables'!$C$89:$L$89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Tables'!$C$92:$L$92</c:f>
              <c:numCache>
                <c:formatCode>0.00</c:formatCode>
                <c:ptCount val="10"/>
                <c:pt idx="0">
                  <c:v>37.618243856199996</c:v>
                </c:pt>
                <c:pt idx="1">
                  <c:v>39.223770700300001</c:v>
                </c:pt>
                <c:pt idx="2">
                  <c:v>40.193037408400002</c:v>
                </c:pt>
                <c:pt idx="3">
                  <c:v>41.060259284499999</c:v>
                </c:pt>
                <c:pt idx="4">
                  <c:v>41.347593715900004</c:v>
                </c:pt>
                <c:pt idx="5">
                  <c:v>43.285298690399998</c:v>
                </c:pt>
                <c:pt idx="6">
                  <c:v>42.199693081700005</c:v>
                </c:pt>
                <c:pt idx="7">
                  <c:v>42.098999999999997</c:v>
                </c:pt>
                <c:pt idx="8">
                  <c:v>42.098999999999997</c:v>
                </c:pt>
                <c:pt idx="9">
                  <c:v>42.098999999999997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0B-4C13-8364-6B41EC725CAD}"/>
            </c:ext>
          </c:extLst>
        </c:ser>
        <c:ser>
          <c:idx val="3"/>
          <c:order val="3"/>
          <c:tx>
            <c:strRef>
              <c:f>'Appendix A2 - Data Tables'!$B$94</c:f>
              <c:strCache>
                <c:ptCount val="1"/>
                <c:pt idx="0">
                  <c:v>Total DM</c:v>
                </c:pt>
              </c:strCache>
            </c:strRef>
          </c:tx>
          <c:spPr>
            <a:solidFill>
              <a:srgbClr val="FDB29D"/>
            </a:solidFill>
            <a:ln w="25400">
              <a:noFill/>
            </a:ln>
          </c:spPr>
          <c:invertIfNegative val="0"/>
          <c:cat>
            <c:numRef>
              <c:f>'Appendix A2 - Data Tables'!$C$89:$L$89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Tables'!$C$94:$L$94</c:f>
              <c:numCache>
                <c:formatCode>0.00</c:formatCode>
                <c:ptCount val="10"/>
                <c:pt idx="0">
                  <c:v>37.307686812800007</c:v>
                </c:pt>
                <c:pt idx="1">
                  <c:v>37.981292413300004</c:v>
                </c:pt>
                <c:pt idx="2">
                  <c:v>38.532597114599994</c:v>
                </c:pt>
                <c:pt idx="3">
                  <c:v>39.098325692400003</c:v>
                </c:pt>
                <c:pt idx="4">
                  <c:v>39.328417508100003</c:v>
                </c:pt>
                <c:pt idx="5">
                  <c:v>40.210274872599996</c:v>
                </c:pt>
                <c:pt idx="6">
                  <c:v>39.844367452100002</c:v>
                </c:pt>
                <c:pt idx="7">
                  <c:v>39.807982042500001</c:v>
                </c:pt>
                <c:pt idx="8">
                  <c:v>39.805729144499999</c:v>
                </c:pt>
                <c:pt idx="9">
                  <c:v>39.808892363299996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0B-4C13-8364-6B41EC725CAD}"/>
            </c:ext>
          </c:extLst>
        </c:ser>
        <c:ser>
          <c:idx val="6"/>
          <c:order val="4"/>
          <c:tx>
            <c:strRef>
              <c:f>'Appendix A2 - Data Tables'!$B$97</c:f>
              <c:strCache>
                <c:ptCount val="1"/>
                <c:pt idx="0">
                  <c:v>Shrinkage</c:v>
                </c:pt>
              </c:strCache>
            </c:strRef>
          </c:tx>
          <c:spPr>
            <a:solidFill>
              <a:srgbClr val="004C45"/>
            </a:solidFill>
            <a:ln w="25400">
              <a:noFill/>
            </a:ln>
          </c:spPr>
          <c:invertIfNegative val="0"/>
          <c:cat>
            <c:numRef>
              <c:f>'Appendix A2 - Data Tables'!$C$89:$L$89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'Appendix A2 - Data Tables'!$C$97:$L$97</c:f>
              <c:numCache>
                <c:formatCode>0.00</c:formatCode>
                <c:ptCount val="10"/>
                <c:pt idx="0">
                  <c:v>1.21968493152</c:v>
                </c:pt>
                <c:pt idx="1">
                  <c:v>1.1783972602599999</c:v>
                </c:pt>
                <c:pt idx="2">
                  <c:v>1.1326164383499999</c:v>
                </c:pt>
                <c:pt idx="3">
                  <c:v>1.0951232876700001</c:v>
                </c:pt>
                <c:pt idx="4">
                  <c:v>1.05887671231</c:v>
                </c:pt>
                <c:pt idx="5">
                  <c:v>1.0242465753500001</c:v>
                </c:pt>
                <c:pt idx="6">
                  <c:v>0.98412328767000012</c:v>
                </c:pt>
                <c:pt idx="7">
                  <c:v>0.97499999999999998</c:v>
                </c:pt>
                <c:pt idx="8">
                  <c:v>0.97499999999999998</c:v>
                </c:pt>
                <c:pt idx="9">
                  <c:v>0.97767123285999991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0B-4C13-8364-6B41EC725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41443840"/>
        <c:axId val="141445376"/>
      </c:barChart>
      <c:catAx>
        <c:axId val="14144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44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445376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Demand (TWh)</a:t>
                </a:r>
              </a:p>
            </c:rich>
          </c:tx>
          <c:layout>
            <c:manualLayout>
              <c:xMode val="edge"/>
              <c:yMode val="edge"/>
              <c:x val="3.8910556102362208E-2"/>
              <c:y val="0.3137931034482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4438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44824475065624"/>
          <c:y val="0.27586206896551724"/>
          <c:w val="0.1867706282808399"/>
          <c:h val="0.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A4C-48E8-AB1D-46671FECE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61760"/>
        <c:axId val="53463296"/>
      </c:lineChart>
      <c:catAx>
        <c:axId val="5346176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6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632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61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B4A-4242-8DAF-E50F11365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71104"/>
        <c:axId val="53472640"/>
      </c:lineChart>
      <c:catAx>
        <c:axId val="5347110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7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726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71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A53-46C6-B47E-24775030E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07168"/>
        <c:axId val="54813056"/>
      </c:lineChart>
      <c:catAx>
        <c:axId val="5480716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1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8130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07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'Chapter3-Demand'!#REF!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'Chapter3-Demand'!#REF!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21A-4943-8FA3-F34F2E7E9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33152"/>
        <c:axId val="54834688"/>
      </c:lineChart>
      <c:catAx>
        <c:axId val="5483315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3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8346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33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 macro="">
      <xdr:nvGraphicFramePr>
        <xdr:cNvPr id="5319672" name="Chart 52">
          <a:extLst>
            <a:ext uri="{FF2B5EF4-FFF2-40B4-BE49-F238E27FC236}">
              <a16:creationId xmlns:a16="http://schemas.microsoft.com/office/drawing/2014/main" id="{00000000-0008-0000-0400-0000F82B5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16</xdr:col>
      <xdr:colOff>0</xdr:colOff>
      <xdr:row>1</xdr:row>
      <xdr:rowOff>0</xdr:rowOff>
    </xdr:to>
    <xdr:graphicFrame macro="">
      <xdr:nvGraphicFramePr>
        <xdr:cNvPr id="5319673" name="Chart 53">
          <a:extLst>
            <a:ext uri="{FF2B5EF4-FFF2-40B4-BE49-F238E27FC236}">
              <a16:creationId xmlns:a16="http://schemas.microsoft.com/office/drawing/2014/main" id="{00000000-0008-0000-0400-0000F92B5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24</xdr:col>
      <xdr:colOff>0</xdr:colOff>
      <xdr:row>1</xdr:row>
      <xdr:rowOff>0</xdr:rowOff>
    </xdr:to>
    <xdr:graphicFrame macro="">
      <xdr:nvGraphicFramePr>
        <xdr:cNvPr id="5319674" name="Chart 54">
          <a:extLst>
            <a:ext uri="{FF2B5EF4-FFF2-40B4-BE49-F238E27FC236}">
              <a16:creationId xmlns:a16="http://schemas.microsoft.com/office/drawing/2014/main" id="{00000000-0008-0000-0400-0000FA2B5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32</xdr:col>
      <xdr:colOff>0</xdr:colOff>
      <xdr:row>1</xdr:row>
      <xdr:rowOff>0</xdr:rowOff>
    </xdr:to>
    <xdr:graphicFrame macro="">
      <xdr:nvGraphicFramePr>
        <xdr:cNvPr id="5319675" name="Chart 55">
          <a:extLst>
            <a:ext uri="{FF2B5EF4-FFF2-40B4-BE49-F238E27FC236}">
              <a16:creationId xmlns:a16="http://schemas.microsoft.com/office/drawing/2014/main" id="{00000000-0008-0000-0400-0000FB2B5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0</xdr:colOff>
      <xdr:row>1</xdr:row>
      <xdr:rowOff>0</xdr:rowOff>
    </xdr:from>
    <xdr:to>
      <xdr:col>40</xdr:col>
      <xdr:colOff>0</xdr:colOff>
      <xdr:row>1</xdr:row>
      <xdr:rowOff>0</xdr:rowOff>
    </xdr:to>
    <xdr:graphicFrame macro="">
      <xdr:nvGraphicFramePr>
        <xdr:cNvPr id="5319676" name="Chart 56">
          <a:extLst>
            <a:ext uri="{FF2B5EF4-FFF2-40B4-BE49-F238E27FC236}">
              <a16:creationId xmlns:a16="http://schemas.microsoft.com/office/drawing/2014/main" id="{00000000-0008-0000-0400-0000FC2B5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1</xdr:row>
      <xdr:rowOff>0</xdr:rowOff>
    </xdr:to>
    <xdr:graphicFrame macro="">
      <xdr:nvGraphicFramePr>
        <xdr:cNvPr id="5319677" name="Chart 57">
          <a:extLst>
            <a:ext uri="{FF2B5EF4-FFF2-40B4-BE49-F238E27FC236}">
              <a16:creationId xmlns:a16="http://schemas.microsoft.com/office/drawing/2014/main" id="{00000000-0008-0000-0400-0000FD2B5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0</xdr:colOff>
      <xdr:row>1</xdr:row>
      <xdr:rowOff>0</xdr:rowOff>
    </xdr:from>
    <xdr:to>
      <xdr:col>56</xdr:col>
      <xdr:colOff>0</xdr:colOff>
      <xdr:row>1</xdr:row>
      <xdr:rowOff>0</xdr:rowOff>
    </xdr:to>
    <xdr:graphicFrame macro="">
      <xdr:nvGraphicFramePr>
        <xdr:cNvPr id="5319678" name="Chart 58">
          <a:extLst>
            <a:ext uri="{FF2B5EF4-FFF2-40B4-BE49-F238E27FC236}">
              <a16:creationId xmlns:a16="http://schemas.microsoft.com/office/drawing/2014/main" id="{00000000-0008-0000-0400-0000FE2B5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0</xdr:colOff>
      <xdr:row>1</xdr:row>
      <xdr:rowOff>0</xdr:rowOff>
    </xdr:from>
    <xdr:to>
      <xdr:col>64</xdr:col>
      <xdr:colOff>0</xdr:colOff>
      <xdr:row>1</xdr:row>
      <xdr:rowOff>0</xdr:rowOff>
    </xdr:to>
    <xdr:graphicFrame macro="">
      <xdr:nvGraphicFramePr>
        <xdr:cNvPr id="5319679" name="Chart 59">
          <a:extLst>
            <a:ext uri="{FF2B5EF4-FFF2-40B4-BE49-F238E27FC236}">
              <a16:creationId xmlns:a16="http://schemas.microsoft.com/office/drawing/2014/main" id="{00000000-0008-0000-0400-0000FF2B5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64</xdr:col>
      <xdr:colOff>0</xdr:colOff>
      <xdr:row>1</xdr:row>
      <xdr:rowOff>0</xdr:rowOff>
    </xdr:from>
    <xdr:to>
      <xdr:col>72</xdr:col>
      <xdr:colOff>0</xdr:colOff>
      <xdr:row>1</xdr:row>
      <xdr:rowOff>0</xdr:rowOff>
    </xdr:to>
    <xdr:graphicFrame macro="">
      <xdr:nvGraphicFramePr>
        <xdr:cNvPr id="6368256" name="Chart 60">
          <a:extLst>
            <a:ext uri="{FF2B5EF4-FFF2-40B4-BE49-F238E27FC236}">
              <a16:creationId xmlns:a16="http://schemas.microsoft.com/office/drawing/2014/main" id="{00000000-0008-0000-0400-000000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72</xdr:col>
      <xdr:colOff>0</xdr:colOff>
      <xdr:row>1</xdr:row>
      <xdr:rowOff>0</xdr:rowOff>
    </xdr:from>
    <xdr:to>
      <xdr:col>80</xdr:col>
      <xdr:colOff>0</xdr:colOff>
      <xdr:row>1</xdr:row>
      <xdr:rowOff>0</xdr:rowOff>
    </xdr:to>
    <xdr:graphicFrame macro="">
      <xdr:nvGraphicFramePr>
        <xdr:cNvPr id="6368257" name="Chart 61">
          <a:extLst>
            <a:ext uri="{FF2B5EF4-FFF2-40B4-BE49-F238E27FC236}">
              <a16:creationId xmlns:a16="http://schemas.microsoft.com/office/drawing/2014/main" id="{00000000-0008-0000-0400-000001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80</xdr:col>
      <xdr:colOff>0</xdr:colOff>
      <xdr:row>1</xdr:row>
      <xdr:rowOff>0</xdr:rowOff>
    </xdr:from>
    <xdr:to>
      <xdr:col>88</xdr:col>
      <xdr:colOff>0</xdr:colOff>
      <xdr:row>1</xdr:row>
      <xdr:rowOff>0</xdr:rowOff>
    </xdr:to>
    <xdr:graphicFrame macro="">
      <xdr:nvGraphicFramePr>
        <xdr:cNvPr id="6368258" name="Chart 62">
          <a:extLst>
            <a:ext uri="{FF2B5EF4-FFF2-40B4-BE49-F238E27FC236}">
              <a16:creationId xmlns:a16="http://schemas.microsoft.com/office/drawing/2014/main" id="{00000000-0008-0000-0400-000002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88</xdr:col>
      <xdr:colOff>0</xdr:colOff>
      <xdr:row>1</xdr:row>
      <xdr:rowOff>0</xdr:rowOff>
    </xdr:from>
    <xdr:to>
      <xdr:col>96</xdr:col>
      <xdr:colOff>0</xdr:colOff>
      <xdr:row>1</xdr:row>
      <xdr:rowOff>0</xdr:rowOff>
    </xdr:to>
    <xdr:graphicFrame macro="">
      <xdr:nvGraphicFramePr>
        <xdr:cNvPr id="6368259" name="Chart 63">
          <a:extLst>
            <a:ext uri="{FF2B5EF4-FFF2-40B4-BE49-F238E27FC236}">
              <a16:creationId xmlns:a16="http://schemas.microsoft.com/office/drawing/2014/main" id="{00000000-0008-0000-0400-000003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96</xdr:col>
      <xdr:colOff>0</xdr:colOff>
      <xdr:row>1</xdr:row>
      <xdr:rowOff>0</xdr:rowOff>
    </xdr:from>
    <xdr:to>
      <xdr:col>104</xdr:col>
      <xdr:colOff>0</xdr:colOff>
      <xdr:row>1</xdr:row>
      <xdr:rowOff>0</xdr:rowOff>
    </xdr:to>
    <xdr:graphicFrame macro="">
      <xdr:nvGraphicFramePr>
        <xdr:cNvPr id="6368260" name="Chart 64">
          <a:extLst>
            <a:ext uri="{FF2B5EF4-FFF2-40B4-BE49-F238E27FC236}">
              <a16:creationId xmlns:a16="http://schemas.microsoft.com/office/drawing/2014/main" id="{00000000-0008-0000-0400-000004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104</xdr:col>
      <xdr:colOff>0</xdr:colOff>
      <xdr:row>1</xdr:row>
      <xdr:rowOff>0</xdr:rowOff>
    </xdr:from>
    <xdr:to>
      <xdr:col>112</xdr:col>
      <xdr:colOff>0</xdr:colOff>
      <xdr:row>1</xdr:row>
      <xdr:rowOff>0</xdr:rowOff>
    </xdr:to>
    <xdr:graphicFrame macro="">
      <xdr:nvGraphicFramePr>
        <xdr:cNvPr id="6368261" name="Chart 65">
          <a:extLst>
            <a:ext uri="{FF2B5EF4-FFF2-40B4-BE49-F238E27FC236}">
              <a16:creationId xmlns:a16="http://schemas.microsoft.com/office/drawing/2014/main" id="{00000000-0008-0000-0400-000005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112</xdr:col>
      <xdr:colOff>0</xdr:colOff>
      <xdr:row>1</xdr:row>
      <xdr:rowOff>0</xdr:rowOff>
    </xdr:from>
    <xdr:to>
      <xdr:col>120</xdr:col>
      <xdr:colOff>0</xdr:colOff>
      <xdr:row>1</xdr:row>
      <xdr:rowOff>0</xdr:rowOff>
    </xdr:to>
    <xdr:graphicFrame macro="">
      <xdr:nvGraphicFramePr>
        <xdr:cNvPr id="6368262" name="Chart 66">
          <a:extLst>
            <a:ext uri="{FF2B5EF4-FFF2-40B4-BE49-F238E27FC236}">
              <a16:creationId xmlns:a16="http://schemas.microsoft.com/office/drawing/2014/main" id="{00000000-0008-0000-0400-000006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120</xdr:col>
      <xdr:colOff>0</xdr:colOff>
      <xdr:row>1</xdr:row>
      <xdr:rowOff>0</xdr:rowOff>
    </xdr:from>
    <xdr:to>
      <xdr:col>128</xdr:col>
      <xdr:colOff>0</xdr:colOff>
      <xdr:row>1</xdr:row>
      <xdr:rowOff>0</xdr:rowOff>
    </xdr:to>
    <xdr:graphicFrame macro="">
      <xdr:nvGraphicFramePr>
        <xdr:cNvPr id="6368263" name="Chart 67">
          <a:extLst>
            <a:ext uri="{FF2B5EF4-FFF2-40B4-BE49-F238E27FC236}">
              <a16:creationId xmlns:a16="http://schemas.microsoft.com/office/drawing/2014/main" id="{00000000-0008-0000-0400-000007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128</xdr:col>
      <xdr:colOff>0</xdr:colOff>
      <xdr:row>1</xdr:row>
      <xdr:rowOff>0</xdr:rowOff>
    </xdr:from>
    <xdr:to>
      <xdr:col>136</xdr:col>
      <xdr:colOff>0</xdr:colOff>
      <xdr:row>1</xdr:row>
      <xdr:rowOff>0</xdr:rowOff>
    </xdr:to>
    <xdr:graphicFrame macro="">
      <xdr:nvGraphicFramePr>
        <xdr:cNvPr id="6368264" name="Chart 68">
          <a:extLst>
            <a:ext uri="{FF2B5EF4-FFF2-40B4-BE49-F238E27FC236}">
              <a16:creationId xmlns:a16="http://schemas.microsoft.com/office/drawing/2014/main" id="{00000000-0008-0000-0400-000008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136</xdr:col>
      <xdr:colOff>0</xdr:colOff>
      <xdr:row>1</xdr:row>
      <xdr:rowOff>0</xdr:rowOff>
    </xdr:from>
    <xdr:to>
      <xdr:col>144</xdr:col>
      <xdr:colOff>0</xdr:colOff>
      <xdr:row>1</xdr:row>
      <xdr:rowOff>0</xdr:rowOff>
    </xdr:to>
    <xdr:graphicFrame macro="">
      <xdr:nvGraphicFramePr>
        <xdr:cNvPr id="6368265" name="Chart 69">
          <a:extLst>
            <a:ext uri="{FF2B5EF4-FFF2-40B4-BE49-F238E27FC236}">
              <a16:creationId xmlns:a16="http://schemas.microsoft.com/office/drawing/2014/main" id="{00000000-0008-0000-0400-000009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144</xdr:col>
      <xdr:colOff>0</xdr:colOff>
      <xdr:row>1</xdr:row>
      <xdr:rowOff>0</xdr:rowOff>
    </xdr:from>
    <xdr:to>
      <xdr:col>152</xdr:col>
      <xdr:colOff>0</xdr:colOff>
      <xdr:row>1</xdr:row>
      <xdr:rowOff>0</xdr:rowOff>
    </xdr:to>
    <xdr:graphicFrame macro="">
      <xdr:nvGraphicFramePr>
        <xdr:cNvPr id="6368266" name="Chart 70">
          <a:extLst>
            <a:ext uri="{FF2B5EF4-FFF2-40B4-BE49-F238E27FC236}">
              <a16:creationId xmlns:a16="http://schemas.microsoft.com/office/drawing/2014/main" id="{00000000-0008-0000-0400-00000A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152</xdr:col>
      <xdr:colOff>0</xdr:colOff>
      <xdr:row>1</xdr:row>
      <xdr:rowOff>0</xdr:rowOff>
    </xdr:from>
    <xdr:to>
      <xdr:col>160</xdr:col>
      <xdr:colOff>0</xdr:colOff>
      <xdr:row>1</xdr:row>
      <xdr:rowOff>0</xdr:rowOff>
    </xdr:to>
    <xdr:graphicFrame macro="">
      <xdr:nvGraphicFramePr>
        <xdr:cNvPr id="6368267" name="Chart 71">
          <a:extLst>
            <a:ext uri="{FF2B5EF4-FFF2-40B4-BE49-F238E27FC236}">
              <a16:creationId xmlns:a16="http://schemas.microsoft.com/office/drawing/2014/main" id="{00000000-0008-0000-0400-00000B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160</xdr:col>
      <xdr:colOff>0</xdr:colOff>
      <xdr:row>1</xdr:row>
      <xdr:rowOff>0</xdr:rowOff>
    </xdr:from>
    <xdr:to>
      <xdr:col>168</xdr:col>
      <xdr:colOff>0</xdr:colOff>
      <xdr:row>1</xdr:row>
      <xdr:rowOff>0</xdr:rowOff>
    </xdr:to>
    <xdr:graphicFrame macro="">
      <xdr:nvGraphicFramePr>
        <xdr:cNvPr id="6368268" name="Chart 72">
          <a:extLst>
            <a:ext uri="{FF2B5EF4-FFF2-40B4-BE49-F238E27FC236}">
              <a16:creationId xmlns:a16="http://schemas.microsoft.com/office/drawing/2014/main" id="{00000000-0008-0000-0400-00000C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168</xdr:col>
      <xdr:colOff>0</xdr:colOff>
      <xdr:row>1</xdr:row>
      <xdr:rowOff>0</xdr:rowOff>
    </xdr:from>
    <xdr:to>
      <xdr:col>176</xdr:col>
      <xdr:colOff>0</xdr:colOff>
      <xdr:row>1</xdr:row>
      <xdr:rowOff>0</xdr:rowOff>
    </xdr:to>
    <xdr:graphicFrame macro="">
      <xdr:nvGraphicFramePr>
        <xdr:cNvPr id="6368269" name="Chart 73">
          <a:extLst>
            <a:ext uri="{FF2B5EF4-FFF2-40B4-BE49-F238E27FC236}">
              <a16:creationId xmlns:a16="http://schemas.microsoft.com/office/drawing/2014/main" id="{00000000-0008-0000-0400-00000D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176</xdr:col>
      <xdr:colOff>0</xdr:colOff>
      <xdr:row>1</xdr:row>
      <xdr:rowOff>0</xdr:rowOff>
    </xdr:from>
    <xdr:to>
      <xdr:col>184</xdr:col>
      <xdr:colOff>0</xdr:colOff>
      <xdr:row>1</xdr:row>
      <xdr:rowOff>0</xdr:rowOff>
    </xdr:to>
    <xdr:graphicFrame macro="">
      <xdr:nvGraphicFramePr>
        <xdr:cNvPr id="6368270" name="Chart 74">
          <a:extLst>
            <a:ext uri="{FF2B5EF4-FFF2-40B4-BE49-F238E27FC236}">
              <a16:creationId xmlns:a16="http://schemas.microsoft.com/office/drawing/2014/main" id="{00000000-0008-0000-0400-00000E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184</xdr:col>
      <xdr:colOff>0</xdr:colOff>
      <xdr:row>1</xdr:row>
      <xdr:rowOff>0</xdr:rowOff>
    </xdr:from>
    <xdr:to>
      <xdr:col>192</xdr:col>
      <xdr:colOff>0</xdr:colOff>
      <xdr:row>1</xdr:row>
      <xdr:rowOff>0</xdr:rowOff>
    </xdr:to>
    <xdr:graphicFrame macro="">
      <xdr:nvGraphicFramePr>
        <xdr:cNvPr id="6368271" name="Chart 75">
          <a:extLst>
            <a:ext uri="{FF2B5EF4-FFF2-40B4-BE49-F238E27FC236}">
              <a16:creationId xmlns:a16="http://schemas.microsoft.com/office/drawing/2014/main" id="{00000000-0008-0000-0400-00000F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192</xdr:col>
      <xdr:colOff>0</xdr:colOff>
      <xdr:row>1</xdr:row>
      <xdr:rowOff>0</xdr:rowOff>
    </xdr:from>
    <xdr:to>
      <xdr:col>200</xdr:col>
      <xdr:colOff>0</xdr:colOff>
      <xdr:row>1</xdr:row>
      <xdr:rowOff>0</xdr:rowOff>
    </xdr:to>
    <xdr:graphicFrame macro="">
      <xdr:nvGraphicFramePr>
        <xdr:cNvPr id="6368272" name="Chart 76">
          <a:extLst>
            <a:ext uri="{FF2B5EF4-FFF2-40B4-BE49-F238E27FC236}">
              <a16:creationId xmlns:a16="http://schemas.microsoft.com/office/drawing/2014/main" id="{00000000-0008-0000-0400-000010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200</xdr:col>
      <xdr:colOff>0</xdr:colOff>
      <xdr:row>1</xdr:row>
      <xdr:rowOff>0</xdr:rowOff>
    </xdr:from>
    <xdr:to>
      <xdr:col>208</xdr:col>
      <xdr:colOff>0</xdr:colOff>
      <xdr:row>1</xdr:row>
      <xdr:rowOff>0</xdr:rowOff>
    </xdr:to>
    <xdr:graphicFrame macro="">
      <xdr:nvGraphicFramePr>
        <xdr:cNvPr id="6368273" name="Chart 77">
          <a:extLst>
            <a:ext uri="{FF2B5EF4-FFF2-40B4-BE49-F238E27FC236}">
              <a16:creationId xmlns:a16="http://schemas.microsoft.com/office/drawing/2014/main" id="{00000000-0008-0000-0400-000011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208</xdr:col>
      <xdr:colOff>0</xdr:colOff>
      <xdr:row>1</xdr:row>
      <xdr:rowOff>0</xdr:rowOff>
    </xdr:from>
    <xdr:to>
      <xdr:col>216</xdr:col>
      <xdr:colOff>0</xdr:colOff>
      <xdr:row>1</xdr:row>
      <xdr:rowOff>0</xdr:rowOff>
    </xdr:to>
    <xdr:graphicFrame macro="">
      <xdr:nvGraphicFramePr>
        <xdr:cNvPr id="6368274" name="Chart 78">
          <a:extLst>
            <a:ext uri="{FF2B5EF4-FFF2-40B4-BE49-F238E27FC236}">
              <a16:creationId xmlns:a16="http://schemas.microsoft.com/office/drawing/2014/main" id="{00000000-0008-0000-0400-000012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216</xdr:col>
      <xdr:colOff>0</xdr:colOff>
      <xdr:row>1</xdr:row>
      <xdr:rowOff>0</xdr:rowOff>
    </xdr:from>
    <xdr:to>
      <xdr:col>224</xdr:col>
      <xdr:colOff>0</xdr:colOff>
      <xdr:row>1</xdr:row>
      <xdr:rowOff>0</xdr:rowOff>
    </xdr:to>
    <xdr:graphicFrame macro="">
      <xdr:nvGraphicFramePr>
        <xdr:cNvPr id="6368275" name="Chart 79">
          <a:extLst>
            <a:ext uri="{FF2B5EF4-FFF2-40B4-BE49-F238E27FC236}">
              <a16:creationId xmlns:a16="http://schemas.microsoft.com/office/drawing/2014/main" id="{00000000-0008-0000-0400-000013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224</xdr:col>
      <xdr:colOff>0</xdr:colOff>
      <xdr:row>1</xdr:row>
      <xdr:rowOff>0</xdr:rowOff>
    </xdr:from>
    <xdr:to>
      <xdr:col>232</xdr:col>
      <xdr:colOff>0</xdr:colOff>
      <xdr:row>1</xdr:row>
      <xdr:rowOff>0</xdr:rowOff>
    </xdr:to>
    <xdr:graphicFrame macro="">
      <xdr:nvGraphicFramePr>
        <xdr:cNvPr id="6368276" name="Chart 80">
          <a:extLst>
            <a:ext uri="{FF2B5EF4-FFF2-40B4-BE49-F238E27FC236}">
              <a16:creationId xmlns:a16="http://schemas.microsoft.com/office/drawing/2014/main" id="{00000000-0008-0000-0400-000014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232</xdr:col>
      <xdr:colOff>0</xdr:colOff>
      <xdr:row>1</xdr:row>
      <xdr:rowOff>0</xdr:rowOff>
    </xdr:from>
    <xdr:to>
      <xdr:col>240</xdr:col>
      <xdr:colOff>0</xdr:colOff>
      <xdr:row>1</xdr:row>
      <xdr:rowOff>0</xdr:rowOff>
    </xdr:to>
    <xdr:graphicFrame macro="">
      <xdr:nvGraphicFramePr>
        <xdr:cNvPr id="6368277" name="Chart 81">
          <a:extLst>
            <a:ext uri="{FF2B5EF4-FFF2-40B4-BE49-F238E27FC236}">
              <a16:creationId xmlns:a16="http://schemas.microsoft.com/office/drawing/2014/main" id="{00000000-0008-0000-0400-000015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240</xdr:col>
      <xdr:colOff>0</xdr:colOff>
      <xdr:row>1</xdr:row>
      <xdr:rowOff>0</xdr:rowOff>
    </xdr:from>
    <xdr:to>
      <xdr:col>248</xdr:col>
      <xdr:colOff>0</xdr:colOff>
      <xdr:row>1</xdr:row>
      <xdr:rowOff>0</xdr:rowOff>
    </xdr:to>
    <xdr:graphicFrame macro="">
      <xdr:nvGraphicFramePr>
        <xdr:cNvPr id="6368278" name="Chart 82">
          <a:extLst>
            <a:ext uri="{FF2B5EF4-FFF2-40B4-BE49-F238E27FC236}">
              <a16:creationId xmlns:a16="http://schemas.microsoft.com/office/drawing/2014/main" id="{00000000-0008-0000-0400-000016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248</xdr:col>
      <xdr:colOff>0</xdr:colOff>
      <xdr:row>1</xdr:row>
      <xdr:rowOff>0</xdr:rowOff>
    </xdr:from>
    <xdr:to>
      <xdr:col>255</xdr:col>
      <xdr:colOff>0</xdr:colOff>
      <xdr:row>1</xdr:row>
      <xdr:rowOff>0</xdr:rowOff>
    </xdr:to>
    <xdr:graphicFrame macro="">
      <xdr:nvGraphicFramePr>
        <xdr:cNvPr id="6368279" name="Chart 83">
          <a:extLst>
            <a:ext uri="{FF2B5EF4-FFF2-40B4-BE49-F238E27FC236}">
              <a16:creationId xmlns:a16="http://schemas.microsoft.com/office/drawing/2014/main" id="{00000000-0008-0000-0400-000017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18</xdr:col>
      <xdr:colOff>0</xdr:colOff>
      <xdr:row>38</xdr:row>
      <xdr:rowOff>0</xdr:rowOff>
    </xdr:to>
    <xdr:graphicFrame macro="">
      <xdr:nvGraphicFramePr>
        <xdr:cNvPr id="6368280" name="Chart 114">
          <a:extLst>
            <a:ext uri="{FF2B5EF4-FFF2-40B4-BE49-F238E27FC236}">
              <a16:creationId xmlns:a16="http://schemas.microsoft.com/office/drawing/2014/main" id="{00000000-0008-0000-0400-000018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18</xdr:col>
      <xdr:colOff>0</xdr:colOff>
      <xdr:row>18</xdr:row>
      <xdr:rowOff>0</xdr:rowOff>
    </xdr:to>
    <xdr:graphicFrame macro="">
      <xdr:nvGraphicFramePr>
        <xdr:cNvPr id="6368281" name="Chart 115">
          <a:extLst>
            <a:ext uri="{FF2B5EF4-FFF2-40B4-BE49-F238E27FC236}">
              <a16:creationId xmlns:a16="http://schemas.microsoft.com/office/drawing/2014/main" id="{00000000-0008-0000-0400-000019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58</xdr:row>
      <xdr:rowOff>0</xdr:rowOff>
    </xdr:to>
    <xdr:graphicFrame macro="">
      <xdr:nvGraphicFramePr>
        <xdr:cNvPr id="6368282" name="Chart 116">
          <a:extLst>
            <a:ext uri="{FF2B5EF4-FFF2-40B4-BE49-F238E27FC236}">
              <a16:creationId xmlns:a16="http://schemas.microsoft.com/office/drawing/2014/main" id="{00000000-0008-0000-0400-00001A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8</xdr:col>
      <xdr:colOff>0</xdr:colOff>
      <xdr:row>18</xdr:row>
      <xdr:rowOff>0</xdr:rowOff>
    </xdr:to>
    <xdr:graphicFrame macro="">
      <xdr:nvGraphicFramePr>
        <xdr:cNvPr id="6368283" name="Chart 117">
          <a:extLst>
            <a:ext uri="{FF2B5EF4-FFF2-40B4-BE49-F238E27FC236}">
              <a16:creationId xmlns:a16="http://schemas.microsoft.com/office/drawing/2014/main" id="{00000000-0008-0000-0400-00001B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8</xdr:col>
      <xdr:colOff>0</xdr:colOff>
      <xdr:row>38</xdr:row>
      <xdr:rowOff>0</xdr:rowOff>
    </xdr:to>
    <xdr:graphicFrame macro="">
      <xdr:nvGraphicFramePr>
        <xdr:cNvPr id="6368284" name="Chart 118">
          <a:extLst>
            <a:ext uri="{FF2B5EF4-FFF2-40B4-BE49-F238E27FC236}">
              <a16:creationId xmlns:a16="http://schemas.microsoft.com/office/drawing/2014/main" id="{00000000-0008-0000-0400-00001C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0</xdr:colOff>
      <xdr:row>83</xdr:row>
      <xdr:rowOff>0</xdr:rowOff>
    </xdr:from>
    <xdr:to>
      <xdr:col>18</xdr:col>
      <xdr:colOff>0</xdr:colOff>
      <xdr:row>98</xdr:row>
      <xdr:rowOff>0</xdr:rowOff>
    </xdr:to>
    <xdr:graphicFrame macro="">
      <xdr:nvGraphicFramePr>
        <xdr:cNvPr id="6368285" name="Chart 119">
          <a:extLst>
            <a:ext uri="{FF2B5EF4-FFF2-40B4-BE49-F238E27FC236}">
              <a16:creationId xmlns:a16="http://schemas.microsoft.com/office/drawing/2014/main" id="{00000000-0008-0000-0400-00001D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11</xdr:col>
      <xdr:colOff>0</xdr:colOff>
      <xdr:row>63</xdr:row>
      <xdr:rowOff>0</xdr:rowOff>
    </xdr:from>
    <xdr:to>
      <xdr:col>18</xdr:col>
      <xdr:colOff>0</xdr:colOff>
      <xdr:row>78</xdr:row>
      <xdr:rowOff>0</xdr:rowOff>
    </xdr:to>
    <xdr:graphicFrame macro="">
      <xdr:nvGraphicFramePr>
        <xdr:cNvPr id="6368286" name="Chart 120">
          <a:extLst>
            <a:ext uri="{FF2B5EF4-FFF2-40B4-BE49-F238E27FC236}">
              <a16:creationId xmlns:a16="http://schemas.microsoft.com/office/drawing/2014/main" id="{00000000-0008-0000-0400-00001E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6368287" name="Chart 121">
          <a:extLst>
            <a:ext uri="{FF2B5EF4-FFF2-40B4-BE49-F238E27FC236}">
              <a16:creationId xmlns:a16="http://schemas.microsoft.com/office/drawing/2014/main" id="{00000000-0008-0000-0400-00001F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8</xdr:col>
      <xdr:colOff>0</xdr:colOff>
      <xdr:row>78</xdr:row>
      <xdr:rowOff>0</xdr:rowOff>
    </xdr:to>
    <xdr:graphicFrame macro="">
      <xdr:nvGraphicFramePr>
        <xdr:cNvPr id="6368288" name="Chart 122">
          <a:extLst>
            <a:ext uri="{FF2B5EF4-FFF2-40B4-BE49-F238E27FC236}">
              <a16:creationId xmlns:a16="http://schemas.microsoft.com/office/drawing/2014/main" id="{00000000-0008-0000-0400-000020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</xdr:col>
      <xdr:colOff>0</xdr:colOff>
      <xdr:row>83</xdr:row>
      <xdr:rowOff>0</xdr:rowOff>
    </xdr:from>
    <xdr:to>
      <xdr:col>8</xdr:col>
      <xdr:colOff>0</xdr:colOff>
      <xdr:row>98</xdr:row>
      <xdr:rowOff>0</xdr:rowOff>
    </xdr:to>
    <xdr:graphicFrame macro="">
      <xdr:nvGraphicFramePr>
        <xdr:cNvPr id="6368289" name="Chart 123">
          <a:extLst>
            <a:ext uri="{FF2B5EF4-FFF2-40B4-BE49-F238E27FC236}">
              <a16:creationId xmlns:a16="http://schemas.microsoft.com/office/drawing/2014/main" id="{00000000-0008-0000-0400-000021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11</xdr:col>
      <xdr:colOff>0</xdr:colOff>
      <xdr:row>143</xdr:row>
      <xdr:rowOff>0</xdr:rowOff>
    </xdr:from>
    <xdr:to>
      <xdr:col>18</xdr:col>
      <xdr:colOff>0</xdr:colOff>
      <xdr:row>158</xdr:row>
      <xdr:rowOff>0</xdr:rowOff>
    </xdr:to>
    <xdr:graphicFrame macro="">
      <xdr:nvGraphicFramePr>
        <xdr:cNvPr id="6368290" name="Chart 124">
          <a:extLst>
            <a:ext uri="{FF2B5EF4-FFF2-40B4-BE49-F238E27FC236}">
              <a16:creationId xmlns:a16="http://schemas.microsoft.com/office/drawing/2014/main" id="{00000000-0008-0000-0400-000022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11</xdr:col>
      <xdr:colOff>0</xdr:colOff>
      <xdr:row>123</xdr:row>
      <xdr:rowOff>0</xdr:rowOff>
    </xdr:from>
    <xdr:to>
      <xdr:col>18</xdr:col>
      <xdr:colOff>0</xdr:colOff>
      <xdr:row>138</xdr:row>
      <xdr:rowOff>0</xdr:rowOff>
    </xdr:to>
    <xdr:graphicFrame macro="">
      <xdr:nvGraphicFramePr>
        <xdr:cNvPr id="6368291" name="Chart 125">
          <a:extLst>
            <a:ext uri="{FF2B5EF4-FFF2-40B4-BE49-F238E27FC236}">
              <a16:creationId xmlns:a16="http://schemas.microsoft.com/office/drawing/2014/main" id="{00000000-0008-0000-0400-000023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0</xdr:colOff>
      <xdr:row>163</xdr:row>
      <xdr:rowOff>0</xdr:rowOff>
    </xdr:from>
    <xdr:to>
      <xdr:col>8</xdr:col>
      <xdr:colOff>0</xdr:colOff>
      <xdr:row>178</xdr:row>
      <xdr:rowOff>0</xdr:rowOff>
    </xdr:to>
    <xdr:graphicFrame macro="">
      <xdr:nvGraphicFramePr>
        <xdr:cNvPr id="6368292" name="Chart 126">
          <a:extLst>
            <a:ext uri="{FF2B5EF4-FFF2-40B4-BE49-F238E27FC236}">
              <a16:creationId xmlns:a16="http://schemas.microsoft.com/office/drawing/2014/main" id="{00000000-0008-0000-0400-000024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</xdr:col>
      <xdr:colOff>0</xdr:colOff>
      <xdr:row>123</xdr:row>
      <xdr:rowOff>0</xdr:rowOff>
    </xdr:from>
    <xdr:to>
      <xdr:col>8</xdr:col>
      <xdr:colOff>0</xdr:colOff>
      <xdr:row>138</xdr:row>
      <xdr:rowOff>0</xdr:rowOff>
    </xdr:to>
    <xdr:graphicFrame macro="">
      <xdr:nvGraphicFramePr>
        <xdr:cNvPr id="6368293" name="Chart 127">
          <a:extLst>
            <a:ext uri="{FF2B5EF4-FFF2-40B4-BE49-F238E27FC236}">
              <a16:creationId xmlns:a16="http://schemas.microsoft.com/office/drawing/2014/main" id="{00000000-0008-0000-0400-000025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143</xdr:row>
      <xdr:rowOff>0</xdr:rowOff>
    </xdr:from>
    <xdr:to>
      <xdr:col>8</xdr:col>
      <xdr:colOff>0</xdr:colOff>
      <xdr:row>158</xdr:row>
      <xdr:rowOff>0</xdr:rowOff>
    </xdr:to>
    <xdr:graphicFrame macro="">
      <xdr:nvGraphicFramePr>
        <xdr:cNvPr id="6368294" name="Chart 128">
          <a:extLst>
            <a:ext uri="{FF2B5EF4-FFF2-40B4-BE49-F238E27FC236}">
              <a16:creationId xmlns:a16="http://schemas.microsoft.com/office/drawing/2014/main" id="{00000000-0008-0000-0400-000026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11</xdr:col>
      <xdr:colOff>0</xdr:colOff>
      <xdr:row>163</xdr:row>
      <xdr:rowOff>0</xdr:rowOff>
    </xdr:from>
    <xdr:to>
      <xdr:col>18</xdr:col>
      <xdr:colOff>0</xdr:colOff>
      <xdr:row>178</xdr:row>
      <xdr:rowOff>0</xdr:rowOff>
    </xdr:to>
    <xdr:graphicFrame macro="">
      <xdr:nvGraphicFramePr>
        <xdr:cNvPr id="6368304" name="Chart 150">
          <a:extLst>
            <a:ext uri="{FF2B5EF4-FFF2-40B4-BE49-F238E27FC236}">
              <a16:creationId xmlns:a16="http://schemas.microsoft.com/office/drawing/2014/main" id="{00000000-0008-0000-0400-000030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11</xdr:col>
      <xdr:colOff>0</xdr:colOff>
      <xdr:row>43</xdr:row>
      <xdr:rowOff>0</xdr:rowOff>
    </xdr:from>
    <xdr:to>
      <xdr:col>18</xdr:col>
      <xdr:colOff>0</xdr:colOff>
      <xdr:row>58</xdr:row>
      <xdr:rowOff>0</xdr:rowOff>
    </xdr:to>
    <xdr:graphicFrame macro="">
      <xdr:nvGraphicFramePr>
        <xdr:cNvPr id="6368305" name="Chart 152">
          <a:extLst>
            <a:ext uri="{FF2B5EF4-FFF2-40B4-BE49-F238E27FC236}">
              <a16:creationId xmlns:a16="http://schemas.microsoft.com/office/drawing/2014/main" id="{00000000-0008-0000-0400-000031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11</xdr:col>
      <xdr:colOff>0</xdr:colOff>
      <xdr:row>103</xdr:row>
      <xdr:rowOff>0</xdr:rowOff>
    </xdr:from>
    <xdr:to>
      <xdr:col>18</xdr:col>
      <xdr:colOff>0</xdr:colOff>
      <xdr:row>118</xdr:row>
      <xdr:rowOff>0</xdr:rowOff>
    </xdr:to>
    <xdr:graphicFrame macro="">
      <xdr:nvGraphicFramePr>
        <xdr:cNvPr id="6368306" name="Chart 153">
          <a:extLst>
            <a:ext uri="{FF2B5EF4-FFF2-40B4-BE49-F238E27FC236}">
              <a16:creationId xmlns:a16="http://schemas.microsoft.com/office/drawing/2014/main" id="{00000000-0008-0000-0400-0000322C6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24</xdr:row>
      <xdr:rowOff>0</xdr:rowOff>
    </xdr:from>
    <xdr:to>
      <xdr:col>19</xdr:col>
      <xdr:colOff>0</xdr:colOff>
      <xdr:row>41</xdr:row>
      <xdr:rowOff>0</xdr:rowOff>
    </xdr:to>
    <xdr:graphicFrame macro="">
      <xdr:nvGraphicFramePr>
        <xdr:cNvPr id="2" name="Chart 134">
          <a:extLst>
            <a:ext uri="{FF2B5EF4-FFF2-40B4-BE49-F238E27FC236}">
              <a16:creationId xmlns:a16="http://schemas.microsoft.com/office/drawing/2014/main" id="{5E70854B-9D94-47BB-86A5-1B16F3DFA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19</xdr:col>
      <xdr:colOff>0</xdr:colOff>
      <xdr:row>19</xdr:row>
      <xdr:rowOff>0</xdr:rowOff>
    </xdr:to>
    <xdr:graphicFrame macro="">
      <xdr:nvGraphicFramePr>
        <xdr:cNvPr id="3" name="Chart 135">
          <a:extLst>
            <a:ext uri="{FF2B5EF4-FFF2-40B4-BE49-F238E27FC236}">
              <a16:creationId xmlns:a16="http://schemas.microsoft.com/office/drawing/2014/main" id="{3CA54D40-2E65-4FB0-B244-DA1C769B9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9</xdr:col>
      <xdr:colOff>0</xdr:colOff>
      <xdr:row>62</xdr:row>
      <xdr:rowOff>152400</xdr:rowOff>
    </xdr:to>
    <xdr:graphicFrame macro="">
      <xdr:nvGraphicFramePr>
        <xdr:cNvPr id="4" name="Chart 136">
          <a:extLst>
            <a:ext uri="{FF2B5EF4-FFF2-40B4-BE49-F238E27FC236}">
              <a16:creationId xmlns:a16="http://schemas.microsoft.com/office/drawing/2014/main" id="{A5731668-88BC-4A4E-A512-6BE7E76DD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9</xdr:col>
      <xdr:colOff>0</xdr:colOff>
      <xdr:row>19</xdr:row>
      <xdr:rowOff>0</xdr:rowOff>
    </xdr:to>
    <xdr:graphicFrame macro="">
      <xdr:nvGraphicFramePr>
        <xdr:cNvPr id="5" name="Chart 137">
          <a:extLst>
            <a:ext uri="{FF2B5EF4-FFF2-40B4-BE49-F238E27FC236}">
              <a16:creationId xmlns:a16="http://schemas.microsoft.com/office/drawing/2014/main" id="{EA579D20-E8A7-4C7D-807C-8F2B5D8458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41</xdr:row>
      <xdr:rowOff>0</xdr:rowOff>
    </xdr:to>
    <xdr:graphicFrame macro="">
      <xdr:nvGraphicFramePr>
        <xdr:cNvPr id="6" name="Chart 138">
          <a:extLst>
            <a:ext uri="{FF2B5EF4-FFF2-40B4-BE49-F238E27FC236}">
              <a16:creationId xmlns:a16="http://schemas.microsoft.com/office/drawing/2014/main" id="{547E6B01-7029-4278-84FA-546FAE568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46</xdr:row>
      <xdr:rowOff>0</xdr:rowOff>
    </xdr:from>
    <xdr:to>
      <xdr:col>19</xdr:col>
      <xdr:colOff>0</xdr:colOff>
      <xdr:row>63</xdr:row>
      <xdr:rowOff>9525</xdr:rowOff>
    </xdr:to>
    <xdr:graphicFrame macro="">
      <xdr:nvGraphicFramePr>
        <xdr:cNvPr id="7" name="Chart 154">
          <a:extLst>
            <a:ext uri="{FF2B5EF4-FFF2-40B4-BE49-F238E27FC236}">
              <a16:creationId xmlns:a16="http://schemas.microsoft.com/office/drawing/2014/main" id="{D7986F02-AD79-4873-B0A9-C28F2D432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499984740745262"/>
  </sheetPr>
  <dimension ref="B1:H68"/>
  <sheetViews>
    <sheetView showGridLines="0" tabSelected="1" zoomScale="90" zoomScaleNormal="90" workbookViewId="0">
      <selection activeCell="B35" sqref="B35"/>
    </sheetView>
  </sheetViews>
  <sheetFormatPr defaultRowHeight="12.75"/>
  <cols>
    <col min="1" max="1" width="3.73046875" customWidth="1"/>
    <col min="2" max="2" width="96.3984375" bestFit="1" customWidth="1"/>
    <col min="3" max="3" width="11.73046875" style="2" customWidth="1"/>
    <col min="4" max="4" width="9.1328125" style="9"/>
  </cols>
  <sheetData>
    <row r="1" spans="2:8">
      <c r="C1" s="81"/>
      <c r="D1" s="82"/>
    </row>
    <row r="2" spans="2:8" ht="17.649999999999999">
      <c r="B2" s="4" t="s">
        <v>112</v>
      </c>
      <c r="C2"/>
      <c r="D2" s="6"/>
    </row>
    <row r="3" spans="2:8">
      <c r="C3"/>
      <c r="D3" s="6"/>
    </row>
    <row r="4" spans="2:8" ht="15">
      <c r="B4" s="5" t="s">
        <v>126</v>
      </c>
      <c r="C4" s="152" t="s">
        <v>19</v>
      </c>
      <c r="D4" s="152"/>
    </row>
    <row r="5" spans="2:8">
      <c r="C5"/>
      <c r="D5" s="6"/>
    </row>
    <row r="6" spans="2:8" ht="13.15">
      <c r="B6" s="1" t="s">
        <v>93</v>
      </c>
      <c r="C6" s="7" t="s">
        <v>20</v>
      </c>
      <c r="D6" s="7" t="s">
        <v>21</v>
      </c>
      <c r="E6" s="10"/>
      <c r="H6" s="29"/>
    </row>
    <row r="7" spans="2:8" ht="13.15">
      <c r="B7" s="1" t="s">
        <v>94</v>
      </c>
      <c r="C7" s="7" t="s">
        <v>20</v>
      </c>
      <c r="D7" s="7" t="s">
        <v>21</v>
      </c>
      <c r="E7" s="10"/>
      <c r="H7" s="2"/>
    </row>
    <row r="8" spans="2:8" ht="13.15">
      <c r="B8" s="1" t="s">
        <v>95</v>
      </c>
      <c r="C8" s="7" t="s">
        <v>20</v>
      </c>
      <c r="D8" s="7" t="s">
        <v>21</v>
      </c>
      <c r="E8" s="10"/>
    </row>
    <row r="9" spans="2:8" ht="13.15">
      <c r="B9" s="1" t="s">
        <v>96</v>
      </c>
      <c r="C9" s="7" t="s">
        <v>20</v>
      </c>
      <c r="D9" s="7" t="s">
        <v>21</v>
      </c>
      <c r="E9" s="10"/>
      <c r="H9" s="2"/>
    </row>
    <row r="10" spans="2:8" ht="13.15">
      <c r="B10" s="1" t="s">
        <v>97</v>
      </c>
      <c r="C10" s="7" t="s">
        <v>20</v>
      </c>
      <c r="D10" s="7" t="s">
        <v>21</v>
      </c>
      <c r="E10" s="10"/>
      <c r="H10" s="58"/>
    </row>
    <row r="11" spans="2:8" ht="13.15">
      <c r="B11" s="1" t="s">
        <v>98</v>
      </c>
      <c r="C11" s="7" t="s">
        <v>20</v>
      </c>
      <c r="D11" s="7" t="s">
        <v>21</v>
      </c>
      <c r="E11" s="10"/>
    </row>
    <row r="12" spans="2:8" ht="13.15">
      <c r="B12" s="1" t="s">
        <v>99</v>
      </c>
      <c r="C12" s="7" t="s">
        <v>20</v>
      </c>
      <c r="D12" s="7" t="s">
        <v>21</v>
      </c>
      <c r="E12" s="10"/>
    </row>
    <row r="13" spans="2:8" ht="13.15">
      <c r="B13" s="1" t="s">
        <v>100</v>
      </c>
      <c r="C13" s="7" t="s">
        <v>20</v>
      </c>
      <c r="D13" s="7" t="s">
        <v>21</v>
      </c>
      <c r="E13" s="10"/>
    </row>
    <row r="14" spans="2:8" ht="13.15">
      <c r="B14" s="1" t="s">
        <v>101</v>
      </c>
      <c r="C14" s="7" t="s">
        <v>20</v>
      </c>
      <c r="D14" s="7" t="s">
        <v>21</v>
      </c>
      <c r="E14" s="10"/>
    </row>
    <row r="15" spans="2:8" ht="13.15">
      <c r="B15" s="1" t="s">
        <v>102</v>
      </c>
      <c r="C15" s="7" t="s">
        <v>20</v>
      </c>
      <c r="D15" s="7" t="s">
        <v>21</v>
      </c>
      <c r="E15" s="10"/>
    </row>
    <row r="16" spans="2:8" ht="13.15">
      <c r="B16" s="1" t="s">
        <v>103</v>
      </c>
      <c r="C16" s="7" t="s">
        <v>20</v>
      </c>
      <c r="D16" s="7" t="s">
        <v>21</v>
      </c>
      <c r="E16" s="10"/>
    </row>
    <row r="17" spans="2:5" ht="13.15">
      <c r="B17" s="1" t="s">
        <v>109</v>
      </c>
      <c r="C17" s="7" t="s">
        <v>20</v>
      </c>
      <c r="D17" s="7" t="s">
        <v>21</v>
      </c>
      <c r="E17" s="10"/>
    </row>
    <row r="18" spans="2:5" ht="13.15">
      <c r="B18" s="1" t="s">
        <v>104</v>
      </c>
      <c r="C18" s="7" t="s">
        <v>20</v>
      </c>
      <c r="D18" s="7" t="s">
        <v>21</v>
      </c>
      <c r="E18" s="10"/>
    </row>
    <row r="19" spans="2:5" ht="13.15">
      <c r="B19" s="1" t="s">
        <v>105</v>
      </c>
      <c r="C19" s="7" t="s">
        <v>20</v>
      </c>
      <c r="D19" s="7" t="s">
        <v>21</v>
      </c>
      <c r="E19" s="10"/>
    </row>
    <row r="20" spans="2:5" ht="13.15">
      <c r="B20" s="1" t="s">
        <v>106</v>
      </c>
      <c r="C20" s="7" t="s">
        <v>20</v>
      </c>
      <c r="D20" s="7" t="s">
        <v>21</v>
      </c>
      <c r="E20" s="10"/>
    </row>
    <row r="21" spans="2:5" ht="13.15">
      <c r="B21" s="1" t="s">
        <v>107</v>
      </c>
      <c r="C21" s="7" t="s">
        <v>20</v>
      </c>
      <c r="D21" s="7" t="s">
        <v>21</v>
      </c>
      <c r="E21" s="10"/>
    </row>
    <row r="22" spans="2:5" ht="13.15">
      <c r="B22" s="1" t="s">
        <v>108</v>
      </c>
      <c r="C22" s="7" t="s">
        <v>20</v>
      </c>
      <c r="D22" s="7" t="s">
        <v>21</v>
      </c>
      <c r="E22" s="10"/>
    </row>
    <row r="23" spans="2:5" ht="13.15">
      <c r="B23" s="1" t="s">
        <v>110</v>
      </c>
      <c r="C23" s="7" t="s">
        <v>20</v>
      </c>
      <c r="D23" s="7" t="s">
        <v>21</v>
      </c>
      <c r="E23" s="10"/>
    </row>
    <row r="24" spans="2:5">
      <c r="C24"/>
      <c r="D24" s="6"/>
    </row>
    <row r="25" spans="2:5">
      <c r="C25"/>
      <c r="D25" s="6"/>
    </row>
    <row r="26" spans="2:5" ht="15">
      <c r="B26" s="5" t="s">
        <v>127</v>
      </c>
      <c r="C26" s="7"/>
      <c r="D26" s="7"/>
    </row>
    <row r="27" spans="2:5" ht="13.15">
      <c r="B27" s="1"/>
      <c r="C27" s="7"/>
      <c r="D27" s="7"/>
    </row>
    <row r="28" spans="2:5" ht="13.15">
      <c r="B28" s="1" t="s">
        <v>74</v>
      </c>
      <c r="C28" s="7" t="s">
        <v>20</v>
      </c>
      <c r="D28" s="7" t="s">
        <v>21</v>
      </c>
      <c r="E28" s="10"/>
    </row>
    <row r="29" spans="2:5" ht="13.15">
      <c r="B29" s="1" t="s">
        <v>35</v>
      </c>
      <c r="C29" s="7" t="s">
        <v>20</v>
      </c>
      <c r="D29" s="7" t="s">
        <v>21</v>
      </c>
      <c r="E29" s="10"/>
    </row>
    <row r="30" spans="2:5" ht="13.15">
      <c r="B30" s="1" t="s">
        <v>80</v>
      </c>
      <c r="C30" s="7" t="s">
        <v>20</v>
      </c>
      <c r="D30" s="7" t="s">
        <v>21</v>
      </c>
      <c r="E30" s="10"/>
    </row>
    <row r="31" spans="2:5" ht="13.15">
      <c r="B31" s="1" t="s">
        <v>75</v>
      </c>
      <c r="C31" s="7" t="s">
        <v>20</v>
      </c>
      <c r="D31" s="7" t="s">
        <v>21</v>
      </c>
      <c r="E31" s="10"/>
    </row>
    <row r="32" spans="2:5" ht="13.15">
      <c r="B32" s="1" t="s">
        <v>76</v>
      </c>
      <c r="C32" s="7" t="s">
        <v>20</v>
      </c>
      <c r="D32" s="7" t="s">
        <v>21</v>
      </c>
      <c r="E32" s="10"/>
    </row>
    <row r="33" spans="2:5" ht="13.15">
      <c r="B33" s="1" t="s">
        <v>111</v>
      </c>
      <c r="C33" s="7" t="s">
        <v>20</v>
      </c>
      <c r="D33" s="7" t="s">
        <v>21</v>
      </c>
    </row>
    <row r="34" spans="2:5" ht="13.15">
      <c r="B34" s="1"/>
      <c r="C34" s="7"/>
      <c r="D34" s="7"/>
      <c r="E34" s="10"/>
    </row>
    <row r="35" spans="2:5" ht="13.15">
      <c r="B35" s="1"/>
      <c r="C35" s="7"/>
      <c r="D35" s="7"/>
      <c r="E35" s="10"/>
    </row>
    <row r="36" spans="2:5" ht="15">
      <c r="B36" s="11" t="s">
        <v>128</v>
      </c>
      <c r="C36" s="8"/>
      <c r="D36" s="8"/>
    </row>
    <row r="37" spans="2:5" ht="13.15">
      <c r="B37" s="12"/>
      <c r="C37" s="8"/>
      <c r="D37" s="8"/>
    </row>
    <row r="38" spans="2:5" ht="13.15">
      <c r="B38" s="1" t="str">
        <f>"FIGURE A3.1A – East Anglia LDZ Annual Demand for "&amp;'Appendix A1 - Data Tables'!L24&amp;" (TWh)"</f>
        <v>FIGURE A3.1A – East Anglia LDZ Annual Demand for 2018 (TWh)</v>
      </c>
      <c r="C38" s="7" t="s">
        <v>20</v>
      </c>
    </row>
    <row r="39" spans="2:5" ht="13.15">
      <c r="B39" s="1" t="str">
        <f>"FIGURE A3.1B – East Midlands LDZ Annual Demand for "&amp;'Appendix A1 - Data Tables'!L24&amp;" (TWh)"</f>
        <v>FIGURE A3.1B – East Midlands LDZ Annual Demand for 2018 (TWh)</v>
      </c>
      <c r="C39" s="7" t="s">
        <v>20</v>
      </c>
    </row>
    <row r="40" spans="2:5" ht="13.15">
      <c r="B40" s="1" t="str">
        <f>"FIGURE A3.1C – North London LDZ Annual Demand for "&amp;'Appendix A1 - Data Tables'!L24&amp;" (TWh)"</f>
        <v>FIGURE A3.1C – North London LDZ Annual Demand for 2018 (TWh)</v>
      </c>
      <c r="C40" s="7" t="s">
        <v>20</v>
      </c>
    </row>
    <row r="41" spans="2:5" ht="13.15">
      <c r="B41" s="1" t="str">
        <f>"FIGURE A3.1D – North West LDZ Annual Demand for "&amp;'Appendix A1 - Data Tables'!L24&amp;" (TWh)"</f>
        <v>FIGURE A3.1D – North West LDZ Annual Demand for 2018 (TWh)</v>
      </c>
      <c r="C41" s="7" t="s">
        <v>20</v>
      </c>
    </row>
    <row r="42" spans="2:5" ht="13.15">
      <c r="B42" s="1" t="str">
        <f>"FIGURE A3.1E – West Midlands LDZ Annual Demand for "&amp;'Appendix A1 - Data Tables'!L24&amp;" (TWh)"</f>
        <v>FIGURE A3.1E – West Midlands LDZ Annual Demand for 2018 (TWh)</v>
      </c>
      <c r="C42" s="7" t="s">
        <v>20</v>
      </c>
    </row>
    <row r="43" spans="2:5" ht="13.15">
      <c r="B43" s="1" t="str">
        <f>"FIGURE A3.1F – Aggregate Cadent Annual Demand for "&amp;'Appendix A1 - Data Tables'!L24&amp;" (TWh)"</f>
        <v>FIGURE A3.1F – Aggregate Cadent Annual Demand for 2018 (TWh)</v>
      </c>
      <c r="C43" s="7" t="s">
        <v>20</v>
      </c>
    </row>
    <row r="44" spans="2:5" ht="13.15">
      <c r="B44" s="1" t="str">
        <f>"FIGURE A3.2A – Actual UKD Input Flows on Maximum Demand Day of Gas Year 20"&amp;'Appendix A1 - Data Tables'!L65&amp;" (mcmd)"</f>
        <v>FIGURE A3.2A – Actual UKD Input Flows on Maximum Demand Day of Gas Year 2017/18 (mcmd)</v>
      </c>
      <c r="C44" s="7" t="s">
        <v>20</v>
      </c>
    </row>
    <row r="45" spans="2:5" ht="13.15">
      <c r="B45" s="1" t="str">
        <f>"FIGURE A3.2B – Actual UKD Input Flows on Minimum Demand Day of Gas Year 20"&amp;'Appendix A1 - Data Tables'!L65&amp;" (mcmd)"</f>
        <v>FIGURE A3.2B – Actual UKD Input Flows on Minimum Demand Day of Gas Year 2017/18 (mcmd)</v>
      </c>
      <c r="C45" s="7" t="s">
        <v>20</v>
      </c>
    </row>
    <row r="46" spans="2:5" ht="15">
      <c r="B46" s="13"/>
      <c r="C46" s="9"/>
    </row>
    <row r="47" spans="2:5" ht="13.15">
      <c r="B47" s="12"/>
      <c r="C47" s="9"/>
    </row>
    <row r="48" spans="2:5" ht="13.15">
      <c r="B48" s="12"/>
      <c r="C48" s="9"/>
    </row>
    <row r="49" spans="2:3" ht="13.15">
      <c r="B49" s="12"/>
      <c r="C49" s="9"/>
    </row>
    <row r="50" spans="2:3" ht="13.15">
      <c r="B50" s="12"/>
      <c r="C50" s="9"/>
    </row>
    <row r="51" spans="2:3">
      <c r="B51" s="2"/>
      <c r="C51" s="9"/>
    </row>
    <row r="52" spans="2:3">
      <c r="B52" s="2"/>
      <c r="C52" s="9"/>
    </row>
    <row r="53" spans="2:3">
      <c r="B53" s="2"/>
      <c r="C53" s="9"/>
    </row>
    <row r="54" spans="2:3">
      <c r="C54" s="9"/>
    </row>
    <row r="55" spans="2:3">
      <c r="C55" s="9"/>
    </row>
    <row r="56" spans="2:3">
      <c r="C56" s="9"/>
    </row>
    <row r="57" spans="2:3">
      <c r="C57" s="9"/>
    </row>
    <row r="58" spans="2:3">
      <c r="C58" s="9"/>
    </row>
    <row r="59" spans="2:3">
      <c r="C59" s="9"/>
    </row>
    <row r="60" spans="2:3">
      <c r="C60" s="9"/>
    </row>
    <row r="61" spans="2:3">
      <c r="C61" s="9"/>
    </row>
    <row r="62" spans="2:3">
      <c r="C62" s="9"/>
    </row>
    <row r="63" spans="2:3">
      <c r="C63" s="9"/>
    </row>
    <row r="64" spans="2:3">
      <c r="C64" s="9"/>
    </row>
    <row r="65" spans="3:3">
      <c r="C65" s="9"/>
    </row>
    <row r="66" spans="3:3">
      <c r="C66" s="9"/>
    </row>
    <row r="67" spans="3:3">
      <c r="C67" s="9"/>
    </row>
    <row r="68" spans="3:3">
      <c r="C68" s="9"/>
    </row>
  </sheetData>
  <mergeCells count="1">
    <mergeCell ref="C4:D4"/>
  </mergeCells>
  <phoneticPr fontId="0" type="noConversion"/>
  <hyperlinks>
    <hyperlink ref="C7" location="Figure_3.2B_Table" display="Data Table" xr:uid="{00000000-0004-0000-0000-000000000000}"/>
    <hyperlink ref="D7" location="Figure_3.2B_Chart" display="Chart" xr:uid="{00000000-0004-0000-0000-000001000000}"/>
    <hyperlink ref="C10" location="Figure_3.2E_Table" display="Data Table" xr:uid="{00000000-0004-0000-0000-000002000000}"/>
    <hyperlink ref="D10" location="Figure_3.2C_Chart" display="Chart" xr:uid="{00000000-0004-0000-0000-000003000000}"/>
    <hyperlink ref="C6" location="Figure_3.2A_Table" display="Data Table" xr:uid="{00000000-0004-0000-0000-000004000000}"/>
    <hyperlink ref="D6" location="Figure_3.2D_Chart" display="Chart" xr:uid="{00000000-0004-0000-0000-000005000000}"/>
    <hyperlink ref="D31" location="Figure_A2.1A_Chart" display="Chart" xr:uid="{00000000-0004-0000-0000-000006000000}"/>
    <hyperlink ref="C33" location="Figure_A2.1F_Table" display="Data Table" xr:uid="{00000000-0004-0000-0000-000007000000}"/>
    <hyperlink ref="C8" location="Figure_3.2C_Table" display="Data Table" xr:uid="{00000000-0004-0000-0000-000008000000}"/>
    <hyperlink ref="C11" location="Figure_3.2F_Table" display="Data Table" xr:uid="{00000000-0004-0000-0000-000009000000}"/>
    <hyperlink ref="C15" location="Figure_3.2G_Table" display="Data Table" xr:uid="{00000000-0004-0000-0000-00000A000000}"/>
    <hyperlink ref="C13" location="FIGURE_3.2H_Table" display="Data Table" xr:uid="{00000000-0004-0000-0000-00000B000000}"/>
    <hyperlink ref="C16" location="FIGURE_3.2I_Table" display="Data Table" xr:uid="{00000000-0004-0000-0000-00000C000000}"/>
    <hyperlink ref="C12" location="FIGURE_3.2J_Table" display="Data Table" xr:uid="{00000000-0004-0000-0000-00000D000000}"/>
    <hyperlink ref="C21" location="Figure_3.3A_Table" display="Data Table" xr:uid="{00000000-0004-0000-0000-00000E000000}"/>
    <hyperlink ref="C19" location="Figure_3.3B_Table" display="Data Table" xr:uid="{00000000-0004-0000-0000-00000F000000}"/>
    <hyperlink ref="C22" location="Figure_3.3C_Table" display="Data Table" xr:uid="{00000000-0004-0000-0000-000010000000}"/>
    <hyperlink ref="C18" location="Figure_3.3D_Table" display="Data Table" xr:uid="{00000000-0004-0000-0000-000011000000}"/>
    <hyperlink ref="C20" location="Figure_3.3E_Table" display="Data Table" xr:uid="{00000000-0004-0000-0000-000012000000}"/>
    <hyperlink ref="C23" location="Figure_3.3F_Table" display="Data Table" xr:uid="{00000000-0004-0000-0000-000013000000}"/>
    <hyperlink ref="D8" location="Figure_3.2E_Chart" display="Chart" xr:uid="{00000000-0004-0000-0000-000014000000}"/>
    <hyperlink ref="D11" location="Figure_3.2F_Chart" display="Chart" xr:uid="{00000000-0004-0000-0000-000015000000}"/>
    <hyperlink ref="D15" location="Figure_3.2G_Chart" display="Chart" xr:uid="{00000000-0004-0000-0000-000016000000}"/>
    <hyperlink ref="D13" location="Figure_3.2H_Chart" display="Chart" xr:uid="{00000000-0004-0000-0000-000017000000}"/>
    <hyperlink ref="D16" location="Figure_3.2I_Chart" display="Chart" xr:uid="{00000000-0004-0000-0000-000018000000}"/>
    <hyperlink ref="D12" location="Figure_3.2J_Chart" display="Chart" xr:uid="{00000000-0004-0000-0000-000019000000}"/>
    <hyperlink ref="D21" location="Figure_3.3A_Chart" display="Chart" xr:uid="{00000000-0004-0000-0000-00001A000000}"/>
    <hyperlink ref="D19" location="Figure_3.3B_Chart" display="Chart" xr:uid="{00000000-0004-0000-0000-00001B000000}"/>
    <hyperlink ref="D22" location="Figure_3.3C_Chart" display="Chart" xr:uid="{00000000-0004-0000-0000-00001C000000}"/>
    <hyperlink ref="D18" location="Figure_3.3D_Chart" display="Chart" xr:uid="{00000000-0004-0000-0000-00001D000000}"/>
    <hyperlink ref="D20" location="Figure_3.3E_Chart" display="Chart" xr:uid="{00000000-0004-0000-0000-00001E000000}"/>
    <hyperlink ref="D23" location="Figure_3.3F_Chart" display="Chart" xr:uid="{00000000-0004-0000-0000-00001F000000}"/>
    <hyperlink ref="D29:D33" location="Figure_A2.1A_Chart" display="Chart" xr:uid="{00000000-0004-0000-0000-000020000000}"/>
    <hyperlink ref="C29" location="Figure_A2.1B_Table" display="Data Table" xr:uid="{00000000-0004-0000-0000-000021000000}"/>
    <hyperlink ref="C32" location="Figure_A2.1C_Table" display="Data Table" xr:uid="{00000000-0004-0000-0000-000022000000}"/>
    <hyperlink ref="C28" location="Figure_A2.1D_Table" display="Data Table" xr:uid="{00000000-0004-0000-0000-000023000000}"/>
    <hyperlink ref="C30" location="Figure_A2.1E_Table" display="Data Table" xr:uid="{00000000-0004-0000-0000-000024000000}"/>
    <hyperlink ref="D29" location="Figure_A2.1B_Chart" display="Chart" xr:uid="{00000000-0004-0000-0000-000025000000}"/>
    <hyperlink ref="D32" location="Figure_A2.1C_Chart" display="Chart" xr:uid="{00000000-0004-0000-0000-000026000000}"/>
    <hyperlink ref="D28" location="Figure_A2.1D_Chart" display="Chart" xr:uid="{00000000-0004-0000-0000-000027000000}"/>
    <hyperlink ref="D30" location="Figure_A2.1E_Chart" display="Chart" xr:uid="{00000000-0004-0000-0000-000028000000}"/>
    <hyperlink ref="C39" location="Figure_A3.1B_Table" display="Data Table" xr:uid="{00000000-0004-0000-0000-000029000000}"/>
    <hyperlink ref="C42" location="Figure_A3.1C_Table" display="Data Table" xr:uid="{00000000-0004-0000-0000-00002A000000}"/>
    <hyperlink ref="C38" location="Figure_A3.1D_Table" display="Data Table" xr:uid="{00000000-0004-0000-0000-00002B000000}"/>
    <hyperlink ref="C40" location="Figure_A3.1E_Table" display="Data Table" xr:uid="{00000000-0004-0000-0000-00002C000000}"/>
    <hyperlink ref="C44" location="Figure_A3.2A_Table" display="Data Table" xr:uid="{00000000-0004-0000-0000-00002D000000}"/>
    <hyperlink ref="C45" location="Figure_A3.2B_Table" display="Data Table" xr:uid="{00000000-0004-0000-0000-00002E000000}"/>
    <hyperlink ref="C14" location="Figure_3.2K_Table" display="Data Table" xr:uid="{00000000-0004-0000-0000-00002F000000}"/>
    <hyperlink ref="D14" location="Figure_3.2K_Chart" display="Chart" xr:uid="{00000000-0004-0000-0000-000030000000}"/>
    <hyperlink ref="C17" location="Figure_3.2L_Table" display="Data Table" xr:uid="{00000000-0004-0000-0000-000031000000}"/>
    <hyperlink ref="D17" location="Figure_3.2L_Chart" display="Chart" xr:uid="{00000000-0004-0000-0000-000032000000}"/>
    <hyperlink ref="D33" location="Figure_A2.1F_Chart" display="Chart" xr:uid="{00000000-0004-0000-0000-000033000000}"/>
    <hyperlink ref="C43" location="Figure_A3.1F_Table" display="Data Table" xr:uid="{00000000-0004-0000-0000-000034000000}"/>
    <hyperlink ref="C9" location="Figure_3.2D_Table" display="Data Table" xr:uid="{00000000-0004-0000-0000-000035000000}"/>
    <hyperlink ref="D9" location="Figure_3.2A_Chart" display="Chart" xr:uid="{00000000-0004-0000-0000-000036000000}"/>
    <hyperlink ref="C31" location="Figure_A2.1A_Table" display="Data Table" xr:uid="{00000000-0004-0000-0000-000037000000}"/>
    <hyperlink ref="C41" location="Figure_A3.1A_Table" display="Data Table" xr:uid="{00000000-0004-0000-0000-000038000000}"/>
  </hyperlinks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W127"/>
  <sheetViews>
    <sheetView showGridLines="0" zoomScaleNormal="100" workbookViewId="0">
      <selection activeCell="B126" sqref="B126"/>
    </sheetView>
  </sheetViews>
  <sheetFormatPr defaultColWidth="9.1328125" defaultRowHeight="12.75"/>
  <cols>
    <col min="1" max="1" width="3.73046875" customWidth="1"/>
    <col min="2" max="2" width="14.1328125" style="2" customWidth="1"/>
    <col min="3" max="4" width="12.265625" style="2" bestFit="1" customWidth="1"/>
    <col min="5" max="5" width="8" style="2" customWidth="1"/>
    <col min="6" max="6" width="8.73046875" style="2" customWidth="1"/>
    <col min="7" max="7" width="9.1328125" style="2" customWidth="1"/>
    <col min="8" max="9" width="8" style="2" customWidth="1"/>
    <col min="10" max="10" width="8" style="79" customWidth="1"/>
    <col min="11" max="11" width="10.265625" style="2" customWidth="1"/>
    <col min="12" max="12" width="9.86328125" style="2" customWidth="1"/>
    <col min="13" max="19" width="8" style="2" customWidth="1"/>
    <col min="20" max="22" width="8" style="81" customWidth="1"/>
    <col min="23" max="23" width="10" style="86" bestFit="1" customWidth="1"/>
    <col min="24" max="16384" width="9.1328125" style="2"/>
  </cols>
  <sheetData>
    <row r="1" spans="2:23" ht="13.15">
      <c r="C1" s="9" t="s">
        <v>63</v>
      </c>
      <c r="D1" s="9" t="s">
        <v>62</v>
      </c>
      <c r="E1" s="9" t="s">
        <v>61</v>
      </c>
      <c r="F1" s="9" t="s">
        <v>60</v>
      </c>
      <c r="G1" s="9" t="s">
        <v>59</v>
      </c>
      <c r="H1" s="9" t="s">
        <v>58</v>
      </c>
      <c r="I1" s="9" t="s">
        <v>57</v>
      </c>
      <c r="J1" s="80" t="s">
        <v>56</v>
      </c>
      <c r="K1" s="9" t="s">
        <v>55</v>
      </c>
      <c r="L1" s="9" t="s">
        <v>54</v>
      </c>
      <c r="M1" s="42" t="s">
        <v>44</v>
      </c>
      <c r="N1" s="9" t="s">
        <v>45</v>
      </c>
      <c r="O1" s="9" t="s">
        <v>46</v>
      </c>
      <c r="P1" s="9" t="s">
        <v>47</v>
      </c>
      <c r="Q1" s="9" t="s">
        <v>48</v>
      </c>
      <c r="R1" s="9" t="s">
        <v>49</v>
      </c>
      <c r="S1" s="9" t="s">
        <v>50</v>
      </c>
      <c r="T1" s="82" t="s">
        <v>51</v>
      </c>
      <c r="U1" s="82" t="s">
        <v>52</v>
      </c>
      <c r="V1" s="82" t="s">
        <v>53</v>
      </c>
    </row>
    <row r="2" spans="2:23" ht="13.5" thickBot="1">
      <c r="B2" s="1" t="s">
        <v>129</v>
      </c>
      <c r="O2" s="49"/>
      <c r="P2" s="49"/>
      <c r="Q2" s="49"/>
      <c r="R2" s="49"/>
      <c r="S2" s="49"/>
      <c r="T2" s="99"/>
      <c r="U2" s="99"/>
      <c r="V2" s="99"/>
      <c r="W2" s="94"/>
    </row>
    <row r="3" spans="2:23" ht="13.5" thickBot="1">
      <c r="B3" s="127" t="s">
        <v>0</v>
      </c>
      <c r="C3" s="128">
        <v>2009</v>
      </c>
      <c r="D3" s="128">
        <v>2010</v>
      </c>
      <c r="E3" s="128">
        <v>2011</v>
      </c>
      <c r="F3" s="128">
        <v>2012</v>
      </c>
      <c r="G3" s="128">
        <v>2013</v>
      </c>
      <c r="H3" s="128">
        <v>2014</v>
      </c>
      <c r="I3" s="128">
        <v>2015</v>
      </c>
      <c r="J3" s="128">
        <v>2016</v>
      </c>
      <c r="K3" s="128">
        <v>2017</v>
      </c>
      <c r="L3" s="128">
        <v>2018</v>
      </c>
      <c r="M3" s="128">
        <v>2019</v>
      </c>
      <c r="N3" s="128">
        <v>2020</v>
      </c>
      <c r="O3" s="128">
        <v>2021</v>
      </c>
      <c r="P3" s="128">
        <v>2022</v>
      </c>
      <c r="Q3" s="128">
        <v>2023</v>
      </c>
      <c r="R3" s="128">
        <v>2024</v>
      </c>
      <c r="S3" s="128">
        <v>2025</v>
      </c>
      <c r="T3" s="128">
        <v>2026</v>
      </c>
      <c r="U3" s="128">
        <v>2027</v>
      </c>
      <c r="V3" s="129">
        <v>2028</v>
      </c>
      <c r="W3" s="115"/>
    </row>
    <row r="4" spans="2:23">
      <c r="B4" s="87" t="s">
        <v>17</v>
      </c>
      <c r="C4" s="101">
        <v>40.462190300000003</v>
      </c>
      <c r="D4" s="101">
        <v>39.165967009999996</v>
      </c>
      <c r="E4" s="101">
        <v>44.196159973305299</v>
      </c>
      <c r="F4" s="101">
        <v>43.924590726000005</v>
      </c>
      <c r="G4" s="101">
        <v>43.477722759999999</v>
      </c>
      <c r="H4" s="101">
        <v>43.77</v>
      </c>
      <c r="I4" s="102">
        <v>43.639474057000001</v>
      </c>
      <c r="J4" s="105">
        <v>42.75</v>
      </c>
      <c r="K4" s="95">
        <v>43.018992896</v>
      </c>
      <c r="L4" s="95">
        <v>43.948657042999997</v>
      </c>
      <c r="M4" s="95">
        <v>44.691861960000004</v>
      </c>
      <c r="N4" s="95">
        <v>45.254975463000001</v>
      </c>
      <c r="O4" s="95">
        <v>45.695449206999996</v>
      </c>
      <c r="P4" s="95">
        <v>45.820860251999996</v>
      </c>
      <c r="Q4" s="95">
        <v>46.446137035</v>
      </c>
      <c r="R4" s="95">
        <v>46.723933084999999</v>
      </c>
      <c r="S4" s="95">
        <v>46.544540846999993</v>
      </c>
      <c r="T4" s="95">
        <v>46.520107942000003</v>
      </c>
      <c r="U4" s="95">
        <v>46.520073590000003</v>
      </c>
      <c r="V4" s="96">
        <v>46.520584624000001</v>
      </c>
      <c r="W4" s="90"/>
    </row>
    <row r="5" spans="2:23">
      <c r="B5" s="87" t="s">
        <v>1</v>
      </c>
      <c r="C5" s="101">
        <v>5.3196747999999996</v>
      </c>
      <c r="D5" s="101">
        <v>5.4703835660000015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6">
        <v>0</v>
      </c>
      <c r="K5" s="90">
        <v>0</v>
      </c>
      <c r="L5" s="90">
        <v>0</v>
      </c>
      <c r="M5" s="90">
        <v>0</v>
      </c>
      <c r="N5" s="90">
        <v>0</v>
      </c>
      <c r="O5" s="90">
        <v>0</v>
      </c>
      <c r="P5" s="90">
        <v>0</v>
      </c>
      <c r="Q5" s="90">
        <v>0</v>
      </c>
      <c r="R5" s="90">
        <v>0</v>
      </c>
      <c r="S5" s="90">
        <v>0</v>
      </c>
      <c r="T5" s="90">
        <v>0</v>
      </c>
      <c r="U5" s="90">
        <v>0</v>
      </c>
      <c r="V5" s="91">
        <v>0</v>
      </c>
      <c r="W5" s="94"/>
    </row>
    <row r="6" spans="2:23" ht="13.15" thickBot="1">
      <c r="B6" s="88" t="s">
        <v>23</v>
      </c>
      <c r="C6" s="92">
        <v>-5.9277253541759882E-2</v>
      </c>
      <c r="D6" s="92">
        <v>-2.5021141482503874E-2</v>
      </c>
      <c r="E6" s="92">
        <v>-9.8617068155069983E-3</v>
      </c>
      <c r="F6" s="92">
        <v>-6.1446344539734478E-3</v>
      </c>
      <c r="G6" s="92">
        <v>-1.0173526004773781E-2</v>
      </c>
      <c r="H6" s="92">
        <v>6.7224597206572787E-3</v>
      </c>
      <c r="I6" s="92">
        <v>-2.9820868859950214E-3</v>
      </c>
      <c r="J6" s="92">
        <v>-2.0382327610965437E-2</v>
      </c>
      <c r="K6" s="92">
        <v>6.2922314853801247E-3</v>
      </c>
      <c r="L6" s="92">
        <v>2.1610551163935756E-2</v>
      </c>
      <c r="M6" s="92">
        <v>1.6910753752335247E-2</v>
      </c>
      <c r="N6" s="92">
        <v>1.2599911444817249E-2</v>
      </c>
      <c r="O6" s="92">
        <v>9.7331561777140203E-3</v>
      </c>
      <c r="P6" s="92">
        <v>2.7444974757089907E-3</v>
      </c>
      <c r="Q6" s="92">
        <v>1.3646116191646832E-2</v>
      </c>
      <c r="R6" s="92">
        <v>5.9810366961339087E-3</v>
      </c>
      <c r="S6" s="92">
        <v>-3.83940790416029E-3</v>
      </c>
      <c r="T6" s="92">
        <v>-5.2493599797891926E-4</v>
      </c>
      <c r="U6" s="92">
        <v>-7.3843336827497084E-7</v>
      </c>
      <c r="V6" s="93">
        <v>1.0985236276767131E-5</v>
      </c>
      <c r="W6" s="94"/>
    </row>
    <row r="7" spans="2:23">
      <c r="B7" s="121"/>
      <c r="C7" s="122"/>
      <c r="D7" s="17"/>
      <c r="E7" s="17"/>
      <c r="F7" s="17"/>
      <c r="G7" s="17"/>
      <c r="H7" s="17"/>
      <c r="I7" s="17"/>
      <c r="J7" s="107"/>
      <c r="K7" s="17"/>
      <c r="L7" s="17"/>
      <c r="W7" s="94"/>
    </row>
    <row r="8" spans="2:23">
      <c r="B8" s="86"/>
      <c r="C8" s="86"/>
      <c r="N8" s="49"/>
      <c r="O8" s="49"/>
      <c r="P8" s="49"/>
      <c r="Q8" s="49"/>
      <c r="R8" s="49"/>
      <c r="S8" s="49"/>
      <c r="T8" s="99"/>
      <c r="U8" s="99"/>
      <c r="V8" s="99"/>
      <c r="W8" s="94"/>
    </row>
    <row r="9" spans="2:23" ht="13.5" thickBot="1">
      <c r="B9" s="1" t="s">
        <v>130</v>
      </c>
      <c r="N9" s="49"/>
      <c r="O9" s="49"/>
      <c r="P9" s="49"/>
      <c r="Q9" s="49"/>
      <c r="R9" s="49"/>
      <c r="S9" s="49"/>
      <c r="T9" s="99"/>
      <c r="U9" s="99"/>
      <c r="V9" s="99"/>
      <c r="W9" s="94"/>
    </row>
    <row r="10" spans="2:23" ht="13.5" thickBot="1">
      <c r="B10" s="127" t="s">
        <v>0</v>
      </c>
      <c r="C10" s="128">
        <v>2009</v>
      </c>
      <c r="D10" s="128">
        <v>2010</v>
      </c>
      <c r="E10" s="128">
        <v>2011</v>
      </c>
      <c r="F10" s="128">
        <v>2012</v>
      </c>
      <c r="G10" s="128">
        <v>2013</v>
      </c>
      <c r="H10" s="128">
        <v>2014</v>
      </c>
      <c r="I10" s="128">
        <v>2015</v>
      </c>
      <c r="J10" s="128">
        <v>2016</v>
      </c>
      <c r="K10" s="128">
        <v>2017</v>
      </c>
      <c r="L10" s="128">
        <v>2018</v>
      </c>
      <c r="M10" s="128">
        <v>2019</v>
      </c>
      <c r="N10" s="128">
        <v>2020</v>
      </c>
      <c r="O10" s="128">
        <v>2021</v>
      </c>
      <c r="P10" s="128">
        <v>2022</v>
      </c>
      <c r="Q10" s="128">
        <v>2023</v>
      </c>
      <c r="R10" s="128">
        <v>2024</v>
      </c>
      <c r="S10" s="128">
        <v>2025</v>
      </c>
      <c r="T10" s="128">
        <v>2026</v>
      </c>
      <c r="U10" s="128">
        <v>2027</v>
      </c>
      <c r="V10" s="129">
        <v>2028</v>
      </c>
      <c r="W10" s="94"/>
    </row>
    <row r="11" spans="2:23">
      <c r="B11" s="87" t="s">
        <v>17</v>
      </c>
      <c r="C11" s="101">
        <v>54.318756099999987</v>
      </c>
      <c r="D11" s="101">
        <v>52.152784562999997</v>
      </c>
      <c r="E11" s="101">
        <v>61.514385320130316</v>
      </c>
      <c r="F11" s="101">
        <v>60.186694029999998</v>
      </c>
      <c r="G11" s="101">
        <v>56.116120187</v>
      </c>
      <c r="H11" s="101">
        <v>55.272686049999997</v>
      </c>
      <c r="I11" s="102">
        <v>57.701913103999999</v>
      </c>
      <c r="J11" s="105">
        <v>57.457000000000001</v>
      </c>
      <c r="K11" s="95">
        <v>57.916612839999999</v>
      </c>
      <c r="L11" s="95">
        <v>58.720597836000003</v>
      </c>
      <c r="M11" s="95">
        <v>58.770222110000006</v>
      </c>
      <c r="N11" s="95">
        <v>59.320526221000001</v>
      </c>
      <c r="O11" s="95">
        <v>59.685445914000006</v>
      </c>
      <c r="P11" s="95">
        <v>60.302977235</v>
      </c>
      <c r="Q11" s="95">
        <v>60.176824709999998</v>
      </c>
      <c r="R11" s="95">
        <v>60.835588199</v>
      </c>
      <c r="S11" s="95">
        <v>60.334986107999995</v>
      </c>
      <c r="T11" s="95">
        <v>60.299101747000002</v>
      </c>
      <c r="U11" s="95">
        <v>60.298488112000001</v>
      </c>
      <c r="V11" s="96">
        <v>60.300028635000004</v>
      </c>
      <c r="W11" s="94"/>
    </row>
    <row r="12" spans="2:23">
      <c r="B12" s="87" t="s">
        <v>1</v>
      </c>
      <c r="C12" s="101">
        <v>11.6578816</v>
      </c>
      <c r="D12" s="101">
        <v>12.333204631999999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6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1">
        <v>0</v>
      </c>
      <c r="W12" s="94"/>
    </row>
    <row r="13" spans="2:23" ht="13.15" thickBot="1">
      <c r="B13" s="88" t="s">
        <v>23</v>
      </c>
      <c r="C13" s="92">
        <v>-0.11808657439433226</v>
      </c>
      <c r="D13" s="92">
        <v>-2.2593580954792761E-2</v>
      </c>
      <c r="E13" s="92">
        <v>-4.60813877861719E-2</v>
      </c>
      <c r="F13" s="92">
        <v>-2.1583427733542458E-2</v>
      </c>
      <c r="G13" s="92">
        <v>-6.7632454458638733E-2</v>
      </c>
      <c r="H13" s="92">
        <v>-1.5030157719196609E-2</v>
      </c>
      <c r="I13" s="92">
        <v>4.3949864347148045E-2</v>
      </c>
      <c r="J13" s="92">
        <v>-4.2444537940808848E-3</v>
      </c>
      <c r="K13" s="92">
        <v>7.9992488295594685E-3</v>
      </c>
      <c r="L13" s="92">
        <v>1.3881768228074508E-2</v>
      </c>
      <c r="M13" s="92">
        <v>8.4509143007361384E-4</v>
      </c>
      <c r="N13" s="92">
        <v>9.3636554575205339E-3</v>
      </c>
      <c r="O13" s="92">
        <v>6.1516597415283824E-3</v>
      </c>
      <c r="P13" s="92">
        <v>1.0346430550083972E-2</v>
      </c>
      <c r="Q13" s="92">
        <v>-2.0919783862144489E-3</v>
      </c>
      <c r="R13" s="92">
        <v>1.0947129433543052E-2</v>
      </c>
      <c r="S13" s="92">
        <v>-8.2287704585427748E-3</v>
      </c>
      <c r="T13" s="92">
        <v>-5.9475212169205567E-4</v>
      </c>
      <c r="U13" s="92">
        <v>-1.0176519752735553E-5</v>
      </c>
      <c r="V13" s="93">
        <v>2.5548285674117198E-5</v>
      </c>
      <c r="W13" s="94"/>
    </row>
    <row r="14" spans="2:23">
      <c r="C14" s="17"/>
      <c r="D14" s="17"/>
      <c r="E14" s="17"/>
      <c r="F14" s="17"/>
      <c r="G14" s="17"/>
      <c r="H14" s="17"/>
      <c r="I14" s="17"/>
      <c r="J14" s="107"/>
      <c r="K14" s="17"/>
      <c r="L14" s="17"/>
      <c r="M14" s="17"/>
      <c r="N14" s="17"/>
      <c r="O14" s="17"/>
      <c r="P14" s="17"/>
      <c r="Q14" s="17"/>
      <c r="R14" s="17"/>
      <c r="S14" s="17"/>
      <c r="T14" s="83"/>
      <c r="U14" s="83"/>
      <c r="V14" s="83"/>
      <c r="W14" s="94"/>
    </row>
    <row r="15" spans="2:23">
      <c r="N15" s="49"/>
      <c r="O15" s="49"/>
      <c r="P15" s="49"/>
      <c r="Q15" s="49"/>
      <c r="R15" s="49"/>
      <c r="S15" s="49"/>
      <c r="T15" s="99"/>
      <c r="U15" s="99"/>
      <c r="V15" s="99"/>
      <c r="W15" s="94"/>
    </row>
    <row r="16" spans="2:23" ht="13.5" thickBot="1">
      <c r="B16" s="1" t="s">
        <v>131</v>
      </c>
      <c r="N16" s="49"/>
      <c r="O16" s="49"/>
      <c r="P16" s="49"/>
      <c r="Q16" s="49"/>
      <c r="R16" s="49"/>
      <c r="S16" s="49"/>
      <c r="T16" s="99"/>
      <c r="U16" s="99"/>
      <c r="V16" s="99"/>
      <c r="W16" s="94"/>
    </row>
    <row r="17" spans="2:23" ht="13.5" thickBot="1">
      <c r="B17" s="127" t="s">
        <v>0</v>
      </c>
      <c r="C17" s="128">
        <v>2009</v>
      </c>
      <c r="D17" s="128">
        <v>2010</v>
      </c>
      <c r="E17" s="128">
        <v>2011</v>
      </c>
      <c r="F17" s="128">
        <v>2012</v>
      </c>
      <c r="G17" s="128">
        <v>2013</v>
      </c>
      <c r="H17" s="128">
        <v>2014</v>
      </c>
      <c r="I17" s="128">
        <v>2015</v>
      </c>
      <c r="J17" s="128">
        <v>2016</v>
      </c>
      <c r="K17" s="128">
        <v>2017</v>
      </c>
      <c r="L17" s="128">
        <v>2018</v>
      </c>
      <c r="M17" s="128">
        <v>2019</v>
      </c>
      <c r="N17" s="128">
        <v>2020</v>
      </c>
      <c r="O17" s="128">
        <v>2021</v>
      </c>
      <c r="P17" s="128">
        <v>2022</v>
      </c>
      <c r="Q17" s="128">
        <v>2023</v>
      </c>
      <c r="R17" s="128">
        <v>2024</v>
      </c>
      <c r="S17" s="128">
        <v>2025</v>
      </c>
      <c r="T17" s="128">
        <v>2026</v>
      </c>
      <c r="U17" s="128">
        <v>2027</v>
      </c>
      <c r="V17" s="129">
        <v>2028</v>
      </c>
      <c r="W17" s="94"/>
    </row>
    <row r="18" spans="2:23">
      <c r="B18" s="87" t="s">
        <v>17</v>
      </c>
      <c r="C18" s="101">
        <v>54.564020800000016</v>
      </c>
      <c r="D18" s="101">
        <v>52.308196223999992</v>
      </c>
      <c r="E18" s="101">
        <v>56.571785710529618</v>
      </c>
      <c r="F18" s="101">
        <v>55.10621897</v>
      </c>
      <c r="G18" s="101">
        <v>54.039029135</v>
      </c>
      <c r="H18" s="101">
        <v>53.927</v>
      </c>
      <c r="I18" s="102">
        <v>52.726079104</v>
      </c>
      <c r="J18" s="105">
        <v>52.305</v>
      </c>
      <c r="K18" s="95">
        <v>52.763353043000002</v>
      </c>
      <c r="L18" s="95">
        <v>53.724747733999997</v>
      </c>
      <c r="M18" s="95">
        <v>53.886589663000002</v>
      </c>
      <c r="N18" s="95">
        <v>54.428652845999999</v>
      </c>
      <c r="O18" s="95">
        <v>54.742554327000001</v>
      </c>
      <c r="P18" s="95">
        <v>54.930811048000002</v>
      </c>
      <c r="Q18" s="95">
        <v>54.927543120999999</v>
      </c>
      <c r="R18" s="95">
        <v>55.382700751999998</v>
      </c>
      <c r="S18" s="95">
        <v>55.357175881000003</v>
      </c>
      <c r="T18" s="95">
        <v>55.323616829999999</v>
      </c>
      <c r="U18" s="95">
        <v>55.323426008000006</v>
      </c>
      <c r="V18" s="96">
        <v>55.324095336999996</v>
      </c>
      <c r="W18" s="94"/>
    </row>
    <row r="19" spans="2:23">
      <c r="B19" s="87" t="s">
        <v>1</v>
      </c>
      <c r="C19" s="101">
        <v>4.7620823999999988</v>
      </c>
      <c r="D19" s="101">
        <v>4.8118271669999997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6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1">
        <v>0</v>
      </c>
      <c r="W19" s="94"/>
    </row>
    <row r="20" spans="2:23" ht="13.15" thickBot="1">
      <c r="B20" s="88" t="s">
        <v>23</v>
      </c>
      <c r="C20" s="92">
        <v>-5.3738832052954717E-2</v>
      </c>
      <c r="D20" s="92">
        <v>-3.7185651677860795E-2</v>
      </c>
      <c r="E20" s="92">
        <v>-9.5979946772352682E-3</v>
      </c>
      <c r="F20" s="92">
        <v>-2.5906319238864568E-2</v>
      </c>
      <c r="G20" s="92">
        <v>-1.9366050782416811E-2</v>
      </c>
      <c r="H20" s="92">
        <v>-2.0731152426911605E-3</v>
      </c>
      <c r="I20" s="92">
        <v>-2.2269380755465713E-2</v>
      </c>
      <c r="J20" s="92">
        <v>-7.9861637951390112E-3</v>
      </c>
      <c r="K20" s="92">
        <v>8.7630827454354739E-3</v>
      </c>
      <c r="L20" s="92">
        <v>1.8220879370886407E-2</v>
      </c>
      <c r="M20" s="92">
        <v>3.0124279001050064E-3</v>
      </c>
      <c r="N20" s="92">
        <v>1.0059333618809275E-2</v>
      </c>
      <c r="O20" s="92">
        <v>5.7672101840946241E-3</v>
      </c>
      <c r="P20" s="92">
        <v>3.4389465985724078E-3</v>
      </c>
      <c r="Q20" s="92">
        <v>-5.9491693962929314E-5</v>
      </c>
      <c r="R20" s="92">
        <v>8.2865099208484713E-3</v>
      </c>
      <c r="S20" s="92">
        <v>-4.6088165895508289E-4</v>
      </c>
      <c r="T20" s="92">
        <v>-6.0622765641342772E-4</v>
      </c>
      <c r="U20" s="92">
        <v>-3.4491960382793008E-6</v>
      </c>
      <c r="V20" s="93">
        <v>1.2098473436792996E-5</v>
      </c>
      <c r="W20" s="94"/>
    </row>
    <row r="22" spans="2:23">
      <c r="N22" s="49"/>
      <c r="O22" s="49"/>
      <c r="P22" s="49"/>
      <c r="Q22" s="49"/>
      <c r="R22" s="49"/>
      <c r="S22" s="49"/>
      <c r="T22" s="99"/>
      <c r="U22" s="99"/>
      <c r="V22" s="99"/>
      <c r="W22" s="94"/>
    </row>
    <row r="23" spans="2:23" ht="13.5" thickBot="1">
      <c r="B23" s="1" t="s">
        <v>132</v>
      </c>
      <c r="K23" s="43"/>
      <c r="W23" s="94"/>
    </row>
    <row r="24" spans="2:23" ht="13.5" thickBot="1">
      <c r="B24" s="127" t="s">
        <v>0</v>
      </c>
      <c r="C24" s="128">
        <v>2009</v>
      </c>
      <c r="D24" s="128">
        <v>2010</v>
      </c>
      <c r="E24" s="128">
        <v>2011</v>
      </c>
      <c r="F24" s="128">
        <v>2012</v>
      </c>
      <c r="G24" s="128">
        <v>2013</v>
      </c>
      <c r="H24" s="128">
        <v>2014</v>
      </c>
      <c r="I24" s="128">
        <v>2015</v>
      </c>
      <c r="J24" s="128">
        <v>2016</v>
      </c>
      <c r="K24" s="128">
        <v>2017</v>
      </c>
      <c r="L24" s="128">
        <v>2018</v>
      </c>
      <c r="M24" s="128">
        <v>2019</v>
      </c>
      <c r="N24" s="128">
        <v>2020</v>
      </c>
      <c r="O24" s="128">
        <v>2021</v>
      </c>
      <c r="P24" s="128">
        <v>2022</v>
      </c>
      <c r="Q24" s="128">
        <v>2023</v>
      </c>
      <c r="R24" s="128">
        <v>2024</v>
      </c>
      <c r="S24" s="128">
        <v>2025</v>
      </c>
      <c r="T24" s="128">
        <v>2026</v>
      </c>
      <c r="U24" s="128">
        <v>2027</v>
      </c>
      <c r="V24" s="129">
        <v>2028</v>
      </c>
      <c r="W24" s="94"/>
    </row>
    <row r="25" spans="2:23">
      <c r="B25" s="87" t="s">
        <v>17</v>
      </c>
      <c r="C25" s="101">
        <v>63.878586999999996</v>
      </c>
      <c r="D25" s="101">
        <v>61.807511560999991</v>
      </c>
      <c r="E25" s="101">
        <v>68.813568895333489</v>
      </c>
      <c r="F25" s="101">
        <v>69.938365539999992</v>
      </c>
      <c r="G25" s="101">
        <v>70.636556592999995</v>
      </c>
      <c r="H25" s="101">
        <v>69.92</v>
      </c>
      <c r="I25" s="102">
        <v>67.266215457000001</v>
      </c>
      <c r="J25" s="105">
        <v>66.539000000000001</v>
      </c>
      <c r="K25" s="95">
        <v>67.577633574000004</v>
      </c>
      <c r="L25" s="95">
        <v>69.308764654000001</v>
      </c>
      <c r="M25" s="95">
        <v>69.536281614999993</v>
      </c>
      <c r="N25" s="95">
        <v>70.205623099000007</v>
      </c>
      <c r="O25" s="95">
        <v>70.652903749000004</v>
      </c>
      <c r="P25" s="95">
        <v>70.889184578999988</v>
      </c>
      <c r="Q25" s="95">
        <v>70.844193075999996</v>
      </c>
      <c r="R25" s="95">
        <v>71.798059615</v>
      </c>
      <c r="S25" s="95">
        <v>71.288005936999994</v>
      </c>
      <c r="T25" s="95">
        <v>71.249037243000004</v>
      </c>
      <c r="U25" s="95">
        <v>71.247767527000008</v>
      </c>
      <c r="V25" s="96">
        <v>71.249974965999996</v>
      </c>
      <c r="W25" s="94"/>
    </row>
    <row r="26" spans="2:23">
      <c r="B26" s="87" t="s">
        <v>1</v>
      </c>
      <c r="C26" s="101">
        <v>9.6494303000000006</v>
      </c>
      <c r="D26" s="101">
        <v>9.5692021069999988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6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1">
        <v>0</v>
      </c>
      <c r="W26" s="94"/>
    </row>
    <row r="27" spans="2:23" ht="13.15" thickBot="1">
      <c r="B27" s="88" t="s">
        <v>23</v>
      </c>
      <c r="C27" s="92">
        <v>-0.11170288205170371</v>
      </c>
      <c r="D27" s="92">
        <v>-2.925828427036898E-2</v>
      </c>
      <c r="E27" s="92">
        <v>-3.5910097858927174E-2</v>
      </c>
      <c r="F27" s="92">
        <v>1.6345564729789503E-2</v>
      </c>
      <c r="G27" s="92">
        <v>9.9829478085341344E-3</v>
      </c>
      <c r="H27" s="92">
        <v>-1.0144274120392257E-2</v>
      </c>
      <c r="I27" s="92">
        <v>-3.7954584425057211E-2</v>
      </c>
      <c r="J27" s="92">
        <v>-1.0811005971710613E-2</v>
      </c>
      <c r="K27" s="92">
        <v>1.5609395602578969E-2</v>
      </c>
      <c r="L27" s="92">
        <v>2.5616923654249373E-2</v>
      </c>
      <c r="M27" s="92">
        <v>3.2826578591580976E-3</v>
      </c>
      <c r="N27" s="92">
        <v>9.6257876960684028E-3</v>
      </c>
      <c r="O27" s="92">
        <v>6.3710089057861683E-3</v>
      </c>
      <c r="P27" s="92">
        <v>3.3442479708886467E-3</v>
      </c>
      <c r="Q27" s="92">
        <v>-6.3467372727150256E-4</v>
      </c>
      <c r="R27" s="92">
        <v>1.3464286874955548E-2</v>
      </c>
      <c r="S27" s="92">
        <v>-7.104003656018658E-3</v>
      </c>
      <c r="T27" s="92">
        <v>-5.4663745307210077E-4</v>
      </c>
      <c r="U27" s="92">
        <v>-1.7820816240161472E-5</v>
      </c>
      <c r="V27" s="93">
        <v>3.098257077531761E-5</v>
      </c>
      <c r="W27" s="94"/>
    </row>
    <row r="30" spans="2:23" ht="13.5" thickBot="1">
      <c r="B30" s="1" t="s">
        <v>133</v>
      </c>
      <c r="N30" s="49"/>
      <c r="O30" s="49"/>
      <c r="P30" s="49"/>
      <c r="Q30" s="49"/>
      <c r="R30" s="49"/>
      <c r="S30" s="49"/>
      <c r="T30" s="99"/>
      <c r="U30" s="99"/>
      <c r="V30" s="99"/>
      <c r="W30" s="94"/>
    </row>
    <row r="31" spans="2:23" ht="13.5" thickBot="1">
      <c r="B31" s="127" t="s">
        <v>0</v>
      </c>
      <c r="C31" s="128">
        <v>2009</v>
      </c>
      <c r="D31" s="128">
        <v>2010</v>
      </c>
      <c r="E31" s="128">
        <v>2011</v>
      </c>
      <c r="F31" s="128">
        <v>2012</v>
      </c>
      <c r="G31" s="128">
        <v>2013</v>
      </c>
      <c r="H31" s="128">
        <v>2014</v>
      </c>
      <c r="I31" s="128">
        <v>2015</v>
      </c>
      <c r="J31" s="128">
        <v>2016</v>
      </c>
      <c r="K31" s="128">
        <v>2017</v>
      </c>
      <c r="L31" s="128">
        <v>2018</v>
      </c>
      <c r="M31" s="128">
        <v>2019</v>
      </c>
      <c r="N31" s="128">
        <v>2020</v>
      </c>
      <c r="O31" s="128">
        <v>2021</v>
      </c>
      <c r="P31" s="128">
        <v>2022</v>
      </c>
      <c r="Q31" s="128">
        <v>2023</v>
      </c>
      <c r="R31" s="128">
        <v>2024</v>
      </c>
      <c r="S31" s="128">
        <v>2025</v>
      </c>
      <c r="T31" s="128">
        <v>2026</v>
      </c>
      <c r="U31" s="128">
        <v>2027</v>
      </c>
      <c r="V31" s="129">
        <v>2028</v>
      </c>
      <c r="W31" s="94"/>
    </row>
    <row r="32" spans="2:23">
      <c r="B32" s="87" t="s">
        <v>17</v>
      </c>
      <c r="C32" s="101">
        <v>46.871407899999994</v>
      </c>
      <c r="D32" s="101">
        <v>44.883505867999986</v>
      </c>
      <c r="E32" s="101">
        <v>46.73527175326408</v>
      </c>
      <c r="F32" s="101">
        <v>46.545967212000001</v>
      </c>
      <c r="G32" s="101">
        <v>44.620811006000004</v>
      </c>
      <c r="H32" s="101">
        <v>43.942</v>
      </c>
      <c r="I32" s="102">
        <v>45.411000000000001</v>
      </c>
      <c r="J32" s="105">
        <v>45.497</v>
      </c>
      <c r="K32" s="95">
        <v>46.065025192</v>
      </c>
      <c r="L32" s="95">
        <v>46.599712079999996</v>
      </c>
      <c r="M32" s="95">
        <v>46.642550241999999</v>
      </c>
      <c r="N32" s="95">
        <v>47.112957279</v>
      </c>
      <c r="O32" s="95">
        <v>47.403933797000001</v>
      </c>
      <c r="P32" s="95">
        <v>47.587413953000002</v>
      </c>
      <c r="Q32" s="95">
        <v>47.599556010000001</v>
      </c>
      <c r="R32" s="95">
        <v>48.097072814000001</v>
      </c>
      <c r="S32" s="95">
        <v>47.733728573</v>
      </c>
      <c r="T32" s="95">
        <v>47.702618280999999</v>
      </c>
      <c r="U32" s="95">
        <v>47.702473908000002</v>
      </c>
      <c r="V32" s="96">
        <v>47.703380033999998</v>
      </c>
      <c r="W32" s="94"/>
    </row>
    <row r="33" spans="1:23">
      <c r="B33" s="87" t="s">
        <v>1</v>
      </c>
      <c r="C33" s="101">
        <v>3.4894026000000014</v>
      </c>
      <c r="D33" s="101">
        <v>2.9515317620000001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6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1">
        <v>0</v>
      </c>
      <c r="W33" s="94"/>
    </row>
    <row r="34" spans="1:23" ht="13.15" thickBot="1">
      <c r="B34" s="88" t="s">
        <v>23</v>
      </c>
      <c r="C34" s="92">
        <v>-0.10275003827593222</v>
      </c>
      <c r="D34" s="92">
        <v>-5.0153538930832034E-2</v>
      </c>
      <c r="E34" s="92">
        <v>-2.2990801956559656E-2</v>
      </c>
      <c r="F34" s="92">
        <v>-4.0505711032023132E-3</v>
      </c>
      <c r="G34" s="92">
        <v>-4.1360322307443062E-2</v>
      </c>
      <c r="H34" s="92">
        <v>-1.5212879163239016E-2</v>
      </c>
      <c r="I34" s="92">
        <v>3.343043102271178E-2</v>
      </c>
      <c r="J34" s="92">
        <v>1.8938142740745308E-3</v>
      </c>
      <c r="K34" s="92">
        <v>1.2484893333626401E-2</v>
      </c>
      <c r="L34" s="92">
        <v>1.1607220136565859E-2</v>
      </c>
      <c r="M34" s="92">
        <v>9.192795424671315E-4</v>
      </c>
      <c r="N34" s="92">
        <v>1.0085362711930272E-2</v>
      </c>
      <c r="O34" s="92">
        <v>6.1761463258792259E-3</v>
      </c>
      <c r="P34" s="92">
        <v>3.8705681428407822E-3</v>
      </c>
      <c r="Q34" s="92">
        <v>2.5515269671914828E-4</v>
      </c>
      <c r="R34" s="92">
        <v>1.0452131189952248E-2</v>
      </c>
      <c r="S34" s="92">
        <v>-7.5543940564765212E-3</v>
      </c>
      <c r="T34" s="92">
        <v>-6.5174653080836843E-4</v>
      </c>
      <c r="U34" s="92">
        <v>-3.0265215034371265E-6</v>
      </c>
      <c r="V34" s="93">
        <v>1.8995367027385325E-5</v>
      </c>
      <c r="W34" s="94"/>
    </row>
    <row r="35" spans="1:23">
      <c r="C35" s="17"/>
      <c r="D35" s="17"/>
      <c r="E35" s="17"/>
      <c r="F35" s="17"/>
      <c r="G35" s="17"/>
      <c r="H35" s="17"/>
      <c r="I35" s="17"/>
      <c r="J35" s="107"/>
      <c r="K35" s="17"/>
      <c r="L35" s="17"/>
      <c r="M35" s="17"/>
      <c r="N35" s="17"/>
      <c r="O35" s="17"/>
      <c r="P35" s="17"/>
      <c r="Q35" s="17"/>
      <c r="R35" s="17"/>
      <c r="S35" s="17"/>
      <c r="T35" s="83"/>
      <c r="U35" s="83"/>
      <c r="V35" s="83"/>
      <c r="W35" s="94"/>
    </row>
    <row r="36" spans="1:23">
      <c r="C36" s="17"/>
      <c r="D36" s="17"/>
      <c r="E36" s="17"/>
      <c r="F36" s="17"/>
      <c r="G36" s="17"/>
      <c r="H36" s="17"/>
      <c r="I36" s="17"/>
      <c r="J36" s="107"/>
      <c r="K36" s="17"/>
      <c r="L36" s="17"/>
      <c r="M36" s="17"/>
      <c r="N36" s="49"/>
      <c r="O36" s="49"/>
      <c r="P36" s="49"/>
      <c r="Q36" s="49"/>
      <c r="R36" s="49"/>
      <c r="S36" s="49"/>
      <c r="T36" s="99"/>
      <c r="U36" s="99"/>
      <c r="V36" s="99"/>
      <c r="W36" s="94"/>
    </row>
    <row r="37" spans="1:23" ht="13.5" thickBot="1">
      <c r="B37" s="1" t="s">
        <v>134</v>
      </c>
      <c r="N37" s="49"/>
      <c r="O37" s="49"/>
      <c r="P37" s="49"/>
      <c r="Q37" s="49"/>
      <c r="R37" s="49"/>
      <c r="S37" s="49"/>
      <c r="T37" s="99"/>
      <c r="U37" s="99"/>
      <c r="V37" s="99"/>
      <c r="W37" s="94"/>
    </row>
    <row r="38" spans="1:23" ht="13.5" thickBot="1">
      <c r="B38" s="127" t="s">
        <v>0</v>
      </c>
      <c r="C38" s="128">
        <v>2009</v>
      </c>
      <c r="D38" s="128">
        <v>2010</v>
      </c>
      <c r="E38" s="128">
        <v>2011</v>
      </c>
      <c r="F38" s="128">
        <v>2012</v>
      </c>
      <c r="G38" s="128">
        <v>2013</v>
      </c>
      <c r="H38" s="128">
        <v>2014</v>
      </c>
      <c r="I38" s="128">
        <v>2015</v>
      </c>
      <c r="J38" s="128">
        <v>2016</v>
      </c>
      <c r="K38" s="128">
        <v>2017</v>
      </c>
      <c r="L38" s="128">
        <v>2018</v>
      </c>
      <c r="M38" s="128">
        <v>2019</v>
      </c>
      <c r="N38" s="128">
        <v>2020</v>
      </c>
      <c r="O38" s="128">
        <v>2021</v>
      </c>
      <c r="P38" s="128">
        <v>2022</v>
      </c>
      <c r="Q38" s="128">
        <v>2023</v>
      </c>
      <c r="R38" s="128">
        <v>2024</v>
      </c>
      <c r="S38" s="128">
        <v>2025</v>
      </c>
      <c r="T38" s="128">
        <v>2026</v>
      </c>
      <c r="U38" s="128">
        <v>2027</v>
      </c>
      <c r="V38" s="129">
        <v>2028</v>
      </c>
      <c r="W38" s="94"/>
    </row>
    <row r="39" spans="1:23">
      <c r="B39" s="87" t="s">
        <v>17</v>
      </c>
      <c r="C39" s="101">
        <v>260.09496210000003</v>
      </c>
      <c r="D39" s="101">
        <v>250.31796522599996</v>
      </c>
      <c r="E39" s="101">
        <v>277.83117165256283</v>
      </c>
      <c r="F39" s="101">
        <v>275.70183647800002</v>
      </c>
      <c r="G39" s="101">
        <v>268.89023968100003</v>
      </c>
      <c r="H39" s="101">
        <v>266.83168605000003</v>
      </c>
      <c r="I39" s="102">
        <v>266.744681722</v>
      </c>
      <c r="J39" s="105">
        <v>264.548</v>
      </c>
      <c r="K39" s="95">
        <v>267.34161754500002</v>
      </c>
      <c r="L39" s="95">
        <v>272.30247934700003</v>
      </c>
      <c r="M39" s="95">
        <v>273.52750559000003</v>
      </c>
      <c r="N39" s="95">
        <v>276.32273490800003</v>
      </c>
      <c r="O39" s="95">
        <v>278.18028699399997</v>
      </c>
      <c r="P39" s="95">
        <v>279.53124706699998</v>
      </c>
      <c r="Q39" s="95">
        <v>279.99425395200001</v>
      </c>
      <c r="R39" s="95">
        <v>282.83735446499998</v>
      </c>
      <c r="S39" s="95">
        <v>281.25843734599999</v>
      </c>
      <c r="T39" s="95">
        <v>281.09448204300003</v>
      </c>
      <c r="U39" s="95">
        <v>281.09222914500003</v>
      </c>
      <c r="V39" s="96">
        <v>281.09806359599997</v>
      </c>
      <c r="W39" s="94"/>
    </row>
    <row r="40" spans="1:23">
      <c r="B40" s="87" t="s">
        <v>1</v>
      </c>
      <c r="C40" s="101">
        <v>34.878471699999992</v>
      </c>
      <c r="D40" s="101">
        <v>35.136149234000001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6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1">
        <v>0</v>
      </c>
      <c r="W40" s="116"/>
    </row>
    <row r="41" spans="1:23" ht="13.15" thickBot="1">
      <c r="B41" s="88" t="s">
        <v>23</v>
      </c>
      <c r="C41" s="92">
        <v>-9.25983897875364E-2</v>
      </c>
      <c r="D41" s="92">
        <v>-3.2271785351539135E-2</v>
      </c>
      <c r="E41" s="92">
        <v>-2.6704617034011353E-2</v>
      </c>
      <c r="F41" s="92">
        <v>-7.6641334444128408E-3</v>
      </c>
      <c r="G41" s="92">
        <v>-2.4706388916431947E-2</v>
      </c>
      <c r="H41" s="92">
        <v>-7.6557395071021389E-3</v>
      </c>
      <c r="I41" s="92">
        <v>-3.260644539184575E-4</v>
      </c>
      <c r="J41" s="92">
        <v>-8.235147212004643E-3</v>
      </c>
      <c r="K41" s="92">
        <v>1.0559964713398014E-2</v>
      </c>
      <c r="L41" s="92">
        <v>1.8556264630833163E-2</v>
      </c>
      <c r="M41" s="92">
        <v>4.4987700660592544E-3</v>
      </c>
      <c r="N41" s="92">
        <v>1.021918915236943E-2</v>
      </c>
      <c r="O41" s="92">
        <v>6.7224004807943227E-3</v>
      </c>
      <c r="P41" s="92">
        <v>4.8564191503230021E-3</v>
      </c>
      <c r="Q41" s="92">
        <v>1.6563689743388523E-3</v>
      </c>
      <c r="R41" s="92">
        <v>1.0154138782745757E-2</v>
      </c>
      <c r="S41" s="92">
        <v>-5.5824207590492326E-3</v>
      </c>
      <c r="T41" s="92">
        <v>-5.8293470072249133E-4</v>
      </c>
      <c r="U41" s="92">
        <v>-8.0147357700536278E-6</v>
      </c>
      <c r="V41" s="93">
        <v>2.0756358216263021E-5</v>
      </c>
      <c r="W41" s="116"/>
    </row>
    <row r="42" spans="1:23">
      <c r="C42" s="17"/>
      <c r="K42" s="17"/>
      <c r="L42" s="17"/>
      <c r="M42" s="17"/>
      <c r="N42" s="17"/>
      <c r="O42" s="17"/>
      <c r="P42" s="17"/>
      <c r="Q42" s="17"/>
      <c r="R42" s="17"/>
      <c r="S42" s="17"/>
      <c r="T42" s="83"/>
      <c r="U42" s="83"/>
      <c r="V42" s="83"/>
      <c r="W42" s="94"/>
    </row>
    <row r="43" spans="1:23">
      <c r="W43" s="94"/>
    </row>
    <row r="44" spans="1:23">
      <c r="B44" s="33"/>
      <c r="C44" s="33"/>
      <c r="D44" s="33"/>
      <c r="E44" s="33"/>
      <c r="F44" s="33"/>
      <c r="G44" s="33"/>
      <c r="H44" s="33"/>
      <c r="I44" s="33"/>
      <c r="J44" s="89"/>
      <c r="K44" s="33"/>
      <c r="L44" s="33"/>
      <c r="M44" s="33"/>
      <c r="N44" s="33"/>
      <c r="O44" s="33"/>
      <c r="P44" s="33"/>
      <c r="Q44" s="33"/>
      <c r="R44" s="33"/>
      <c r="S44" s="33"/>
      <c r="T44" s="89"/>
      <c r="U44" s="89"/>
      <c r="V44" s="89"/>
    </row>
    <row r="45" spans="1:23" s="18" customFormat="1">
      <c r="A45"/>
      <c r="J45" s="79"/>
      <c r="T45" s="84"/>
      <c r="U45" s="84"/>
      <c r="V45" s="84"/>
      <c r="W45" s="117"/>
    </row>
    <row r="46" spans="1:23" ht="13.5" thickBot="1">
      <c r="B46" s="1" t="s">
        <v>135</v>
      </c>
      <c r="W46" s="118"/>
    </row>
    <row r="47" spans="1:23" ht="13.5" thickBot="1">
      <c r="B47" s="127" t="s">
        <v>8</v>
      </c>
      <c r="C47" s="130" t="s">
        <v>2</v>
      </c>
      <c r="D47" s="130" t="s">
        <v>65</v>
      </c>
      <c r="E47" s="130" t="s">
        <v>3</v>
      </c>
      <c r="F47" s="130" t="s">
        <v>4</v>
      </c>
      <c r="G47" s="130" t="s">
        <v>5</v>
      </c>
      <c r="H47" s="130" t="s">
        <v>22</v>
      </c>
      <c r="I47" s="130" t="s">
        <v>24</v>
      </c>
      <c r="J47" s="130" t="s">
        <v>38</v>
      </c>
      <c r="K47" s="130" t="s">
        <v>39</v>
      </c>
      <c r="L47" s="130" t="s">
        <v>40</v>
      </c>
      <c r="M47" s="130" t="s">
        <v>64</v>
      </c>
      <c r="N47" s="130" t="s">
        <v>66</v>
      </c>
      <c r="O47" s="130" t="s">
        <v>67</v>
      </c>
      <c r="P47" s="130" t="s">
        <v>71</v>
      </c>
      <c r="Q47" s="130" t="s">
        <v>72</v>
      </c>
      <c r="R47" s="130" t="s">
        <v>73</v>
      </c>
      <c r="S47" s="130" t="s">
        <v>83</v>
      </c>
      <c r="T47" s="130" t="s">
        <v>84</v>
      </c>
      <c r="U47" s="130" t="s">
        <v>85</v>
      </c>
      <c r="V47" s="131" t="s">
        <v>86</v>
      </c>
      <c r="W47" s="118"/>
    </row>
    <row r="48" spans="1:23">
      <c r="B48" s="87" t="s">
        <v>6</v>
      </c>
      <c r="C48" s="103">
        <v>368.11930392844801</v>
      </c>
      <c r="D48" s="103">
        <v>323.76799999999997</v>
      </c>
      <c r="E48" s="103">
        <v>327.767</v>
      </c>
      <c r="F48" s="101">
        <v>368.18483000000003</v>
      </c>
      <c r="G48" s="101">
        <v>353.80399999999997</v>
      </c>
      <c r="H48" s="101">
        <v>364.09300000000002</v>
      </c>
      <c r="I48" s="101">
        <v>324.20800000000003</v>
      </c>
      <c r="J48" s="106">
        <v>317.45192491</v>
      </c>
      <c r="K48" s="95">
        <v>321.15376730000003</v>
      </c>
      <c r="L48" s="95">
        <v>327.58978501000001</v>
      </c>
      <c r="M48" s="95">
        <v>328.04473492</v>
      </c>
      <c r="N48" s="95">
        <v>332.10670787999999</v>
      </c>
      <c r="O48" s="95">
        <v>332.60397422</v>
      </c>
      <c r="P48" s="95">
        <v>334.34199623000001</v>
      </c>
      <c r="Q48" s="95">
        <v>334.57297872000004</v>
      </c>
      <c r="R48" s="95">
        <v>335.38030002000005</v>
      </c>
      <c r="S48" s="95">
        <v>334.90394239</v>
      </c>
      <c r="T48" s="102">
        <v>335.09998844</v>
      </c>
      <c r="U48" s="102">
        <v>333.24980026999998</v>
      </c>
      <c r="V48" s="123">
        <v>333.77955229999998</v>
      </c>
      <c r="W48" s="118"/>
    </row>
    <row r="49" spans="1:23" ht="13.15" thickBot="1">
      <c r="B49" s="88" t="s">
        <v>7</v>
      </c>
      <c r="C49" s="97">
        <v>-3.223437609000387E-3</v>
      </c>
      <c r="D49" s="97">
        <v>-0.12048078830733819</v>
      </c>
      <c r="E49" s="97">
        <v>1.2351436831311383E-2</v>
      </c>
      <c r="F49" s="97">
        <v>0.12331268858670957</v>
      </c>
      <c r="G49" s="97">
        <v>-3.9058724934430508E-2</v>
      </c>
      <c r="H49" s="97">
        <v>2.9081073136539001E-2</v>
      </c>
      <c r="I49" s="97">
        <v>-0.10954618737520355</v>
      </c>
      <c r="J49" s="109">
        <v>-2.0838705676602749E-2</v>
      </c>
      <c r="K49" s="97">
        <v>1.1661111807873032E-2</v>
      </c>
      <c r="L49" s="97">
        <v>2.004029958642178E-2</v>
      </c>
      <c r="M49" s="97">
        <v>1.3887792929382528E-3</v>
      </c>
      <c r="N49" s="97">
        <v>1.2382375108049156E-2</v>
      </c>
      <c r="O49" s="97">
        <v>1.4973089317415632E-3</v>
      </c>
      <c r="P49" s="97">
        <v>5.225499827763329E-3</v>
      </c>
      <c r="Q49" s="97">
        <v>6.9085694469902517E-4</v>
      </c>
      <c r="R49" s="97">
        <v>2.4129901437009039E-3</v>
      </c>
      <c r="S49" s="97">
        <v>-1.4203506585558103E-3</v>
      </c>
      <c r="T49" s="97">
        <v>5.8537994088976282E-4</v>
      </c>
      <c r="U49" s="97">
        <v>-5.5213018019285966E-3</v>
      </c>
      <c r="V49" s="98">
        <v>1.5896544561190755E-3</v>
      </c>
      <c r="W49" s="118"/>
    </row>
    <row r="50" spans="1:23" s="18" customFormat="1">
      <c r="A50"/>
      <c r="J50" s="79"/>
      <c r="T50" s="84"/>
      <c r="U50" s="84"/>
      <c r="V50" s="84"/>
      <c r="W50" s="117"/>
    </row>
    <row r="51" spans="1:23" s="18" customFormat="1">
      <c r="A51"/>
      <c r="J51" s="79"/>
      <c r="T51" s="84"/>
      <c r="U51" s="84"/>
      <c r="V51" s="84"/>
      <c r="W51" s="117"/>
    </row>
    <row r="52" spans="1:23" ht="13.5" thickBot="1">
      <c r="B52" s="1" t="s">
        <v>136</v>
      </c>
      <c r="W52" s="118"/>
    </row>
    <row r="53" spans="1:23" ht="13.5" thickBot="1">
      <c r="B53" s="127" t="s">
        <v>8</v>
      </c>
      <c r="C53" s="130" t="s">
        <v>2</v>
      </c>
      <c r="D53" s="130" t="s">
        <v>65</v>
      </c>
      <c r="E53" s="130" t="s">
        <v>3</v>
      </c>
      <c r="F53" s="130" t="s">
        <v>4</v>
      </c>
      <c r="G53" s="130" t="s">
        <v>5</v>
      </c>
      <c r="H53" s="130" t="s">
        <v>22</v>
      </c>
      <c r="I53" s="130" t="s">
        <v>24</v>
      </c>
      <c r="J53" s="130" t="s">
        <v>38</v>
      </c>
      <c r="K53" s="130" t="s">
        <v>39</v>
      </c>
      <c r="L53" s="130" t="s">
        <v>40</v>
      </c>
      <c r="M53" s="130" t="s">
        <v>64</v>
      </c>
      <c r="N53" s="130" t="s">
        <v>66</v>
      </c>
      <c r="O53" s="130" t="s">
        <v>67</v>
      </c>
      <c r="P53" s="130" t="s">
        <v>71</v>
      </c>
      <c r="Q53" s="130" t="s">
        <v>72</v>
      </c>
      <c r="R53" s="130" t="s">
        <v>73</v>
      </c>
      <c r="S53" s="130" t="s">
        <v>83</v>
      </c>
      <c r="T53" s="130" t="s">
        <v>84</v>
      </c>
      <c r="U53" s="130" t="s">
        <v>85</v>
      </c>
      <c r="V53" s="131" t="s">
        <v>86</v>
      </c>
      <c r="W53" s="118"/>
    </row>
    <row r="54" spans="1:23">
      <c r="B54" s="87" t="s">
        <v>6</v>
      </c>
      <c r="C54" s="103">
        <v>458.86023074381103</v>
      </c>
      <c r="D54" s="103">
        <v>398.63799999999998</v>
      </c>
      <c r="E54" s="103">
        <v>403.53</v>
      </c>
      <c r="F54" s="101">
        <v>450.51684999999998</v>
      </c>
      <c r="G54" s="101">
        <v>449.09329816000002</v>
      </c>
      <c r="H54" s="101">
        <v>430.81200000000001</v>
      </c>
      <c r="I54" s="101">
        <v>393.94200000000001</v>
      </c>
      <c r="J54" s="106">
        <v>400.45501746000002</v>
      </c>
      <c r="K54" s="95">
        <v>406.75102889000004</v>
      </c>
      <c r="L54" s="95">
        <v>402.66847120000006</v>
      </c>
      <c r="M54" s="95">
        <v>402.54141506999997</v>
      </c>
      <c r="N54" s="95">
        <v>406.38983945999996</v>
      </c>
      <c r="O54" s="95">
        <v>410.03133800000001</v>
      </c>
      <c r="P54" s="95">
        <v>409.6684242</v>
      </c>
      <c r="Q54" s="95">
        <v>409.84465162000004</v>
      </c>
      <c r="R54" s="95">
        <v>410.25364611999998</v>
      </c>
      <c r="S54" s="95">
        <v>408.80270744000001</v>
      </c>
      <c r="T54" s="102">
        <v>409.11264323</v>
      </c>
      <c r="U54" s="102">
        <v>407.33926385000001</v>
      </c>
      <c r="V54" s="123">
        <v>408.73705027</v>
      </c>
      <c r="W54" s="118"/>
    </row>
    <row r="55" spans="1:23" ht="13.15" thickBot="1">
      <c r="B55" s="88" t="s">
        <v>7</v>
      </c>
      <c r="C55" s="97">
        <v>-5.105223653748641E-3</v>
      </c>
      <c r="D55" s="97">
        <v>-0.13124308168130194</v>
      </c>
      <c r="E55" s="97">
        <v>1.2271785429387054E-2</v>
      </c>
      <c r="F55" s="97">
        <v>0.11643954600649271</v>
      </c>
      <c r="G55" s="97">
        <v>-3.1598193053155709E-3</v>
      </c>
      <c r="H55" s="97">
        <v>-4.0707127527623142E-2</v>
      </c>
      <c r="I55" s="97">
        <v>-8.5582574301551501E-2</v>
      </c>
      <c r="J55" s="109">
        <v>1.6532934949814983E-2</v>
      </c>
      <c r="K55" s="97">
        <v>1.5722143949985362E-2</v>
      </c>
      <c r="L55" s="97">
        <v>-1.0036994131621622E-2</v>
      </c>
      <c r="M55" s="97">
        <v>-3.1553533263094219E-4</v>
      </c>
      <c r="N55" s="97">
        <v>9.5603191272400356E-3</v>
      </c>
      <c r="O55" s="97">
        <v>8.9606042927617719E-3</v>
      </c>
      <c r="P55" s="97">
        <v>-8.850879588135314E-4</v>
      </c>
      <c r="Q55" s="97">
        <v>4.3017086402050316E-4</v>
      </c>
      <c r="R55" s="97">
        <v>9.9792567350411726E-4</v>
      </c>
      <c r="S55" s="97">
        <v>-3.5366868612194528E-3</v>
      </c>
      <c r="T55" s="97">
        <v>7.5815493478718356E-4</v>
      </c>
      <c r="U55" s="97">
        <v>-4.3346970799995888E-3</v>
      </c>
      <c r="V55" s="98">
        <v>3.431504262046082E-3</v>
      </c>
      <c r="W55" s="118"/>
    </row>
    <row r="58" spans="1:23" ht="13.5" thickBot="1">
      <c r="B58" s="1" t="s">
        <v>137</v>
      </c>
      <c r="W58" s="118"/>
    </row>
    <row r="59" spans="1:23" ht="13.5" thickBot="1">
      <c r="B59" s="127" t="s">
        <v>8</v>
      </c>
      <c r="C59" s="130" t="s">
        <v>2</v>
      </c>
      <c r="D59" s="130" t="s">
        <v>65</v>
      </c>
      <c r="E59" s="130" t="s">
        <v>3</v>
      </c>
      <c r="F59" s="130" t="s">
        <v>4</v>
      </c>
      <c r="G59" s="130" t="s">
        <v>5</v>
      </c>
      <c r="H59" s="130" t="s">
        <v>22</v>
      </c>
      <c r="I59" s="130" t="s">
        <v>24</v>
      </c>
      <c r="J59" s="130" t="s">
        <v>38</v>
      </c>
      <c r="K59" s="130" t="s">
        <v>39</v>
      </c>
      <c r="L59" s="130" t="s">
        <v>40</v>
      </c>
      <c r="M59" s="130" t="s">
        <v>64</v>
      </c>
      <c r="N59" s="130" t="s">
        <v>66</v>
      </c>
      <c r="O59" s="130" t="s">
        <v>67</v>
      </c>
      <c r="P59" s="130" t="s">
        <v>71</v>
      </c>
      <c r="Q59" s="130" t="s">
        <v>72</v>
      </c>
      <c r="R59" s="130" t="s">
        <v>73</v>
      </c>
      <c r="S59" s="130" t="s">
        <v>83</v>
      </c>
      <c r="T59" s="130" t="s">
        <v>84</v>
      </c>
      <c r="U59" s="130" t="s">
        <v>85</v>
      </c>
      <c r="V59" s="131" t="s">
        <v>86</v>
      </c>
      <c r="W59" s="118"/>
    </row>
    <row r="60" spans="1:23">
      <c r="B60" s="87" t="s">
        <v>6</v>
      </c>
      <c r="C60" s="103">
        <v>482.39042096093402</v>
      </c>
      <c r="D60" s="103">
        <v>424.721</v>
      </c>
      <c r="E60" s="103">
        <v>431.66300000000001</v>
      </c>
      <c r="F60" s="101">
        <v>473.01102000000003</v>
      </c>
      <c r="G60" s="101">
        <v>465.09472920000002</v>
      </c>
      <c r="H60" s="101">
        <v>470.43400000000003</v>
      </c>
      <c r="I60" s="101">
        <v>413.11799999999999</v>
      </c>
      <c r="J60" s="106">
        <v>404.87536167000002</v>
      </c>
      <c r="K60" s="95">
        <v>402.96233991999998</v>
      </c>
      <c r="L60" s="95">
        <v>405.38370945999998</v>
      </c>
      <c r="M60" s="95">
        <v>405.98938387000004</v>
      </c>
      <c r="N60" s="95">
        <v>410.65697979999999</v>
      </c>
      <c r="O60" s="95">
        <v>412.28567941</v>
      </c>
      <c r="P60" s="95">
        <v>412.08880268999997</v>
      </c>
      <c r="Q60" s="95">
        <v>412.68215121999998</v>
      </c>
      <c r="R60" s="95">
        <v>415.09860527000001</v>
      </c>
      <c r="S60" s="95">
        <v>414.53201459999997</v>
      </c>
      <c r="T60" s="102">
        <v>414.56227899999999</v>
      </c>
      <c r="U60" s="102">
        <v>412.62974381999999</v>
      </c>
      <c r="V60" s="123">
        <v>414.63464056000004</v>
      </c>
      <c r="W60" s="118"/>
    </row>
    <row r="61" spans="1:23" ht="13.15" thickBot="1">
      <c r="B61" s="88" t="s">
        <v>7</v>
      </c>
      <c r="C61" s="97">
        <v>-4.6264019584764463E-3</v>
      </c>
      <c r="D61" s="97">
        <v>-0.11954926643455122</v>
      </c>
      <c r="E61" s="97">
        <v>1.6344847558750351E-2</v>
      </c>
      <c r="F61" s="97">
        <v>9.5787732559890509E-2</v>
      </c>
      <c r="G61" s="97">
        <v>-1.6735954270156353E-2</v>
      </c>
      <c r="H61" s="97">
        <v>1.1479964112222856E-2</v>
      </c>
      <c r="I61" s="97">
        <v>-0.12183643189055218</v>
      </c>
      <c r="J61" s="109">
        <v>-1.9952261411993612E-2</v>
      </c>
      <c r="K61" s="97">
        <v>-4.7249645967819588E-3</v>
      </c>
      <c r="L61" s="97">
        <v>6.008922671237006E-3</v>
      </c>
      <c r="M61" s="97">
        <v>1.4940768360101702E-3</v>
      </c>
      <c r="N61" s="97">
        <v>1.1496842320129574E-2</v>
      </c>
      <c r="O61" s="97">
        <v>3.9660828626198663E-3</v>
      </c>
      <c r="P61" s="97">
        <v>-4.7752500227942444E-4</v>
      </c>
      <c r="Q61" s="97">
        <v>1.4398559876580041E-3</v>
      </c>
      <c r="R61" s="97">
        <v>5.8554847668025765E-3</v>
      </c>
      <c r="S61" s="97">
        <v>-1.364954405547813E-3</v>
      </c>
      <c r="T61" s="97">
        <v>7.300859507612419E-5</v>
      </c>
      <c r="U61" s="97">
        <v>-4.6616281265667251E-3</v>
      </c>
      <c r="V61" s="98">
        <v>4.8588274840280013E-3</v>
      </c>
      <c r="W61" s="118"/>
    </row>
    <row r="62" spans="1:23">
      <c r="W62" s="118"/>
    </row>
    <row r="63" spans="1:23">
      <c r="W63" s="118"/>
    </row>
    <row r="64" spans="1:23" ht="13.5" thickBot="1">
      <c r="B64" s="1" t="s">
        <v>138</v>
      </c>
      <c r="W64" s="118"/>
    </row>
    <row r="65" spans="2:23" ht="13.5" thickBot="1">
      <c r="B65" s="127" t="s">
        <v>8</v>
      </c>
      <c r="C65" s="130" t="s">
        <v>2</v>
      </c>
      <c r="D65" s="130" t="s">
        <v>65</v>
      </c>
      <c r="E65" s="130" t="s">
        <v>3</v>
      </c>
      <c r="F65" s="130" t="s">
        <v>4</v>
      </c>
      <c r="G65" s="130" t="s">
        <v>5</v>
      </c>
      <c r="H65" s="130" t="s">
        <v>22</v>
      </c>
      <c r="I65" s="130" t="s">
        <v>24</v>
      </c>
      <c r="J65" s="130" t="s">
        <v>38</v>
      </c>
      <c r="K65" s="130" t="s">
        <v>39</v>
      </c>
      <c r="L65" s="130" t="s">
        <v>40</v>
      </c>
      <c r="M65" s="130" t="s">
        <v>64</v>
      </c>
      <c r="N65" s="130" t="s">
        <v>66</v>
      </c>
      <c r="O65" s="130" t="s">
        <v>67</v>
      </c>
      <c r="P65" s="130" t="s">
        <v>71</v>
      </c>
      <c r="Q65" s="130" t="s">
        <v>72</v>
      </c>
      <c r="R65" s="130" t="s">
        <v>73</v>
      </c>
      <c r="S65" s="130" t="s">
        <v>83</v>
      </c>
      <c r="T65" s="130" t="s">
        <v>84</v>
      </c>
      <c r="U65" s="130" t="s">
        <v>85</v>
      </c>
      <c r="V65" s="131" t="s">
        <v>86</v>
      </c>
      <c r="W65" s="118"/>
    </row>
    <row r="66" spans="2:23">
      <c r="B66" s="87" t="s">
        <v>6</v>
      </c>
      <c r="C66" s="103">
        <v>525.34522637219209</v>
      </c>
      <c r="D66" s="103">
        <v>461.64800000000002</v>
      </c>
      <c r="E66" s="103">
        <v>471.89800000000002</v>
      </c>
      <c r="F66" s="101">
        <v>518.23934999999994</v>
      </c>
      <c r="G66" s="101">
        <v>531.96221118999995</v>
      </c>
      <c r="H66" s="101">
        <v>518.02800000000002</v>
      </c>
      <c r="I66" s="101">
        <v>480.08800000000002</v>
      </c>
      <c r="J66" s="106">
        <v>471.95849047999997</v>
      </c>
      <c r="K66" s="95">
        <v>479.33122458999998</v>
      </c>
      <c r="L66" s="95">
        <v>474.50718543999994</v>
      </c>
      <c r="M66" s="95">
        <v>475.04040580000003</v>
      </c>
      <c r="N66" s="95">
        <v>479.93664360000002</v>
      </c>
      <c r="O66" s="95">
        <v>481.34722210999996</v>
      </c>
      <c r="P66" s="95">
        <v>480.51553684999999</v>
      </c>
      <c r="Q66" s="95">
        <v>482.38619256999999</v>
      </c>
      <c r="R66" s="95">
        <v>483.59755123999997</v>
      </c>
      <c r="S66" s="95">
        <v>482.79418657000002</v>
      </c>
      <c r="T66" s="102">
        <v>482.95684014</v>
      </c>
      <c r="U66" s="102">
        <v>480.96364567000001</v>
      </c>
      <c r="V66" s="123">
        <v>482.17689544000001</v>
      </c>
      <c r="W66" s="118"/>
    </row>
    <row r="67" spans="2:23" ht="13.15" thickBot="1">
      <c r="B67" s="88" t="s">
        <v>7</v>
      </c>
      <c r="C67" s="97">
        <v>-1.7619570327698883E-3</v>
      </c>
      <c r="D67" s="97">
        <v>-0.12124832048452724</v>
      </c>
      <c r="E67" s="97">
        <v>2.2203063806189995E-2</v>
      </c>
      <c r="F67" s="97">
        <v>9.8202047900181638E-2</v>
      </c>
      <c r="G67" s="97">
        <v>2.64797746253734E-2</v>
      </c>
      <c r="H67" s="97">
        <v>-2.6193986897732991E-2</v>
      </c>
      <c r="I67" s="97">
        <v>-7.3239284363007404E-2</v>
      </c>
      <c r="J67" s="109">
        <v>-1.6933373714819067E-2</v>
      </c>
      <c r="K67" s="97">
        <v>1.5621573207638781E-2</v>
      </c>
      <c r="L67" s="97">
        <v>-1.0064103698077077E-2</v>
      </c>
      <c r="M67" s="97">
        <v>1.1237350589446676E-3</v>
      </c>
      <c r="N67" s="97">
        <v>1.0306992289959842E-2</v>
      </c>
      <c r="O67" s="97">
        <v>2.9390931674214355E-3</v>
      </c>
      <c r="P67" s="97">
        <v>-1.7278281078558109E-3</v>
      </c>
      <c r="Q67" s="97">
        <v>3.8930181784818225E-3</v>
      </c>
      <c r="R67" s="97">
        <v>2.5111802299859543E-3</v>
      </c>
      <c r="S67" s="97">
        <v>-1.6612256781284996E-3</v>
      </c>
      <c r="T67" s="97">
        <v>3.3690043195329963E-4</v>
      </c>
      <c r="U67" s="97">
        <v>-4.1270654111083766E-3</v>
      </c>
      <c r="V67" s="98">
        <v>2.5225394495459277E-3</v>
      </c>
      <c r="W67" s="118"/>
    </row>
    <row r="68" spans="2:23">
      <c r="C68" s="19"/>
      <c r="D68" s="19"/>
      <c r="E68" s="19"/>
      <c r="F68" s="19"/>
      <c r="G68" s="19"/>
      <c r="H68" s="19"/>
      <c r="I68" s="19"/>
      <c r="J68" s="110"/>
      <c r="K68" s="19"/>
      <c r="L68" s="19"/>
      <c r="M68" s="19"/>
      <c r="N68" s="19"/>
      <c r="O68" s="19"/>
      <c r="P68" s="19"/>
      <c r="Q68" s="19"/>
      <c r="R68" s="19"/>
      <c r="S68" s="19"/>
      <c r="T68" s="85"/>
      <c r="U68" s="85"/>
      <c r="V68" s="85"/>
      <c r="W68" s="118"/>
    </row>
    <row r="69" spans="2:23">
      <c r="W69" s="118"/>
    </row>
    <row r="70" spans="2:23" ht="13.5" thickBot="1">
      <c r="B70" s="1" t="s">
        <v>139</v>
      </c>
      <c r="W70" s="118"/>
    </row>
    <row r="71" spans="2:23" ht="13.5" thickBot="1">
      <c r="B71" s="127" t="s">
        <v>8</v>
      </c>
      <c r="C71" s="130" t="s">
        <v>2</v>
      </c>
      <c r="D71" s="130" t="s">
        <v>65</v>
      </c>
      <c r="E71" s="130" t="s">
        <v>3</v>
      </c>
      <c r="F71" s="130" t="s">
        <v>4</v>
      </c>
      <c r="G71" s="130" t="s">
        <v>5</v>
      </c>
      <c r="H71" s="130" t="s">
        <v>22</v>
      </c>
      <c r="I71" s="130" t="s">
        <v>24</v>
      </c>
      <c r="J71" s="130" t="s">
        <v>38</v>
      </c>
      <c r="K71" s="130" t="s">
        <v>39</v>
      </c>
      <c r="L71" s="130" t="s">
        <v>40</v>
      </c>
      <c r="M71" s="130" t="s">
        <v>64</v>
      </c>
      <c r="N71" s="130" t="s">
        <v>66</v>
      </c>
      <c r="O71" s="130" t="s">
        <v>67</v>
      </c>
      <c r="P71" s="130" t="s">
        <v>71</v>
      </c>
      <c r="Q71" s="130" t="s">
        <v>72</v>
      </c>
      <c r="R71" s="130" t="s">
        <v>73</v>
      </c>
      <c r="S71" s="130" t="s">
        <v>83</v>
      </c>
      <c r="T71" s="130" t="s">
        <v>84</v>
      </c>
      <c r="U71" s="130" t="s">
        <v>85</v>
      </c>
      <c r="V71" s="131" t="s">
        <v>86</v>
      </c>
      <c r="W71" s="118"/>
    </row>
    <row r="72" spans="2:23">
      <c r="B72" s="87" t="s">
        <v>6</v>
      </c>
      <c r="C72" s="103">
        <v>434.17722817482291</v>
      </c>
      <c r="D72" s="103">
        <v>376.85700000000003</v>
      </c>
      <c r="E72" s="103">
        <v>380.74900000000002</v>
      </c>
      <c r="F72" s="101">
        <v>390.85409999999996</v>
      </c>
      <c r="G72" s="101">
        <v>392.26070945000004</v>
      </c>
      <c r="H72" s="101">
        <v>379.53899999999999</v>
      </c>
      <c r="I72" s="101">
        <v>347.416</v>
      </c>
      <c r="J72" s="106">
        <v>348.35508490000001</v>
      </c>
      <c r="K72" s="95">
        <v>351.94583661000001</v>
      </c>
      <c r="L72" s="95">
        <v>353.20584421000001</v>
      </c>
      <c r="M72" s="95">
        <v>353.02721753999998</v>
      </c>
      <c r="N72" s="95">
        <v>356.31944472999999</v>
      </c>
      <c r="O72" s="95">
        <v>357.41962375999998</v>
      </c>
      <c r="P72" s="95">
        <v>357.03384469000002</v>
      </c>
      <c r="Q72" s="95">
        <v>358.16034736999995</v>
      </c>
      <c r="R72" s="95">
        <v>358.62333896999996</v>
      </c>
      <c r="S72" s="95">
        <v>357.89343514999996</v>
      </c>
      <c r="T72" s="102">
        <v>357.99769991000005</v>
      </c>
      <c r="U72" s="102">
        <v>356.39047333000002</v>
      </c>
      <c r="V72" s="123">
        <v>358.08531226999997</v>
      </c>
      <c r="W72" s="118"/>
    </row>
    <row r="73" spans="2:23" ht="13.15" thickBot="1">
      <c r="B73" s="88" t="s">
        <v>7</v>
      </c>
      <c r="C73" s="97">
        <v>-1.0461796785480652E-2</v>
      </c>
      <c r="D73" s="97">
        <v>-0.13202034665839893</v>
      </c>
      <c r="E73" s="97">
        <v>1.0327524764035152E-2</v>
      </c>
      <c r="F73" s="97">
        <v>2.6540056572702583E-2</v>
      </c>
      <c r="G73" s="97">
        <v>3.5988095046209723E-3</v>
      </c>
      <c r="H73" s="97">
        <v>-3.2431770869525832E-2</v>
      </c>
      <c r="I73" s="97">
        <v>-8.4636888435707505E-2</v>
      </c>
      <c r="J73" s="109">
        <v>2.7030559905128482E-3</v>
      </c>
      <c r="K73" s="97">
        <v>1.0307734451560481E-2</v>
      </c>
      <c r="L73" s="97">
        <v>3.5801179298968109E-3</v>
      </c>
      <c r="M73" s="97">
        <v>-5.0572965574665024E-4</v>
      </c>
      <c r="N73" s="97">
        <v>9.3257035900552836E-3</v>
      </c>
      <c r="O73" s="97">
        <v>3.0876199608855194E-3</v>
      </c>
      <c r="P73" s="97">
        <v>-1.0793449613695479E-3</v>
      </c>
      <c r="Q73" s="97">
        <v>3.1551705720728892E-3</v>
      </c>
      <c r="R73" s="97">
        <v>1.292693631217955E-3</v>
      </c>
      <c r="S73" s="97">
        <v>-2.0352936930885667E-3</v>
      </c>
      <c r="T73" s="97">
        <v>2.913290654699842E-4</v>
      </c>
      <c r="U73" s="97">
        <v>-4.4894885648820776E-3</v>
      </c>
      <c r="V73" s="98">
        <v>4.7555674655495542E-3</v>
      </c>
      <c r="W73" s="118"/>
    </row>
    <row r="74" spans="2:23">
      <c r="C74" s="19"/>
      <c r="D74" s="19"/>
      <c r="E74" s="19"/>
      <c r="F74" s="19"/>
      <c r="G74" s="19"/>
      <c r="H74" s="19"/>
      <c r="I74" s="19"/>
      <c r="J74" s="110"/>
      <c r="K74" s="19"/>
      <c r="L74" s="19"/>
      <c r="M74" s="19"/>
      <c r="N74" s="19"/>
      <c r="O74" s="19"/>
      <c r="P74" s="19"/>
      <c r="Q74" s="19"/>
      <c r="R74" s="19"/>
      <c r="S74" s="19"/>
      <c r="T74" s="85"/>
      <c r="U74" s="85"/>
      <c r="V74" s="85"/>
      <c r="W74" s="118"/>
    </row>
    <row r="75" spans="2:23">
      <c r="W75" s="118"/>
    </row>
    <row r="76" spans="2:23" ht="13.5" thickBot="1">
      <c r="B76" s="1" t="s">
        <v>140</v>
      </c>
      <c r="W76" s="118"/>
    </row>
    <row r="77" spans="2:23" ht="13.5" thickBot="1">
      <c r="B77" s="127" t="s">
        <v>8</v>
      </c>
      <c r="C77" s="130" t="s">
        <v>2</v>
      </c>
      <c r="D77" s="130" t="s">
        <v>65</v>
      </c>
      <c r="E77" s="130" t="s">
        <v>3</v>
      </c>
      <c r="F77" s="130" t="s">
        <v>4</v>
      </c>
      <c r="G77" s="130" t="s">
        <v>5</v>
      </c>
      <c r="H77" s="130" t="s">
        <v>22</v>
      </c>
      <c r="I77" s="130" t="s">
        <v>24</v>
      </c>
      <c r="J77" s="130" t="s">
        <v>38</v>
      </c>
      <c r="K77" s="130" t="s">
        <v>39</v>
      </c>
      <c r="L77" s="130" t="s">
        <v>40</v>
      </c>
      <c r="M77" s="130" t="s">
        <v>64</v>
      </c>
      <c r="N77" s="130" t="s">
        <v>66</v>
      </c>
      <c r="O77" s="130" t="s">
        <v>67</v>
      </c>
      <c r="P77" s="130" t="s">
        <v>71</v>
      </c>
      <c r="Q77" s="130" t="s">
        <v>72</v>
      </c>
      <c r="R77" s="130" t="s">
        <v>73</v>
      </c>
      <c r="S77" s="130" t="s">
        <v>83</v>
      </c>
      <c r="T77" s="130" t="s">
        <v>84</v>
      </c>
      <c r="U77" s="130" t="s">
        <v>85</v>
      </c>
      <c r="V77" s="131" t="s">
        <v>86</v>
      </c>
      <c r="W77" s="118"/>
    </row>
    <row r="78" spans="2:23">
      <c r="B78" s="87" t="s">
        <v>6</v>
      </c>
      <c r="C78" s="103">
        <v>2268.8924101802081</v>
      </c>
      <c r="D78" s="103">
        <v>1985.6320000000001</v>
      </c>
      <c r="E78" s="103">
        <v>2015.6070000000002</v>
      </c>
      <c r="F78" s="101">
        <v>2200.8061499999999</v>
      </c>
      <c r="G78" s="101">
        <v>2192.2149479999998</v>
      </c>
      <c r="H78" s="101">
        <v>2162.9059999999999</v>
      </c>
      <c r="I78" s="101">
        <v>1958.7719999999999</v>
      </c>
      <c r="J78" s="106">
        <v>1943.0958794200001</v>
      </c>
      <c r="K78" s="95">
        <v>1962.14419731</v>
      </c>
      <c r="L78" s="95">
        <v>1963.3549953199999</v>
      </c>
      <c r="M78" s="95">
        <v>1964.6431572000001</v>
      </c>
      <c r="N78" s="95">
        <v>1985.4096154700001</v>
      </c>
      <c r="O78" s="95">
        <v>1993.6878375000001</v>
      </c>
      <c r="P78" s="95">
        <v>1993.64860466</v>
      </c>
      <c r="Q78" s="95">
        <v>1997.6463215000001</v>
      </c>
      <c r="R78" s="95">
        <v>2002.9534416199999</v>
      </c>
      <c r="S78" s="95">
        <v>1998.9262861499999</v>
      </c>
      <c r="T78" s="95">
        <v>1999.7294507199999</v>
      </c>
      <c r="U78" s="95">
        <v>1990.5729269400001</v>
      </c>
      <c r="V78" s="96">
        <v>1997.41345084</v>
      </c>
      <c r="W78" s="118"/>
    </row>
    <row r="79" spans="2:23" ht="13.15" thickBot="1">
      <c r="B79" s="88" t="s">
        <v>7</v>
      </c>
      <c r="C79" s="97">
        <v>-4.9577831397462141E-3</v>
      </c>
      <c r="D79" s="97">
        <v>-0.12484523678128481</v>
      </c>
      <c r="E79" s="97">
        <v>1.5095949299769613E-2</v>
      </c>
      <c r="F79" s="97">
        <v>9.1882569369921646E-2</v>
      </c>
      <c r="G79" s="97">
        <v>-3.9036613924402505E-3</v>
      </c>
      <c r="H79" s="97">
        <v>-1.336955941603217E-2</v>
      </c>
      <c r="I79" s="97">
        <v>-9.4379506090417259E-2</v>
      </c>
      <c r="J79" s="109">
        <v>-8.0030348504062047E-3</v>
      </c>
      <c r="K79" s="97">
        <v>9.8030766735430937E-3</v>
      </c>
      <c r="L79" s="97">
        <v>6.1707901573182272E-4</v>
      </c>
      <c r="M79" s="97">
        <v>6.5610237734426433E-4</v>
      </c>
      <c r="N79" s="97">
        <v>1.0570091669774875E-2</v>
      </c>
      <c r="O79" s="97">
        <v>4.1695285272607954E-3</v>
      </c>
      <c r="P79" s="97">
        <v>-1.9678527030221639E-5</v>
      </c>
      <c r="Q79" s="97">
        <v>2.0052264128471342E-3</v>
      </c>
      <c r="R79" s="97">
        <v>2.656686553010434E-3</v>
      </c>
      <c r="S79" s="97">
        <v>-2.0106086273991666E-3</v>
      </c>
      <c r="T79" s="97">
        <v>4.0179799303502966E-4</v>
      </c>
      <c r="U79" s="97">
        <v>-4.578881296518897E-3</v>
      </c>
      <c r="V79" s="98">
        <v>3.4364598289375143E-3</v>
      </c>
      <c r="W79" s="118"/>
    </row>
    <row r="80" spans="2:23">
      <c r="M80" s="19"/>
      <c r="W80" s="118"/>
    </row>
    <row r="81" spans="1:23">
      <c r="W81" s="118"/>
    </row>
    <row r="82" spans="1:23" s="20" customFormat="1">
      <c r="A82"/>
      <c r="B82" s="33"/>
      <c r="C82" s="33"/>
      <c r="D82" s="33"/>
      <c r="E82" s="33"/>
      <c r="F82" s="33"/>
      <c r="G82" s="33"/>
      <c r="H82" s="33"/>
      <c r="I82" s="33"/>
      <c r="J82" s="89"/>
      <c r="K82" s="33"/>
      <c r="L82" s="33"/>
      <c r="M82" s="33"/>
      <c r="N82" s="33"/>
      <c r="O82" s="33"/>
      <c r="P82" s="33"/>
      <c r="Q82" s="33"/>
      <c r="R82" s="33"/>
      <c r="S82" s="33"/>
      <c r="T82" s="89"/>
      <c r="U82" s="89"/>
      <c r="V82" s="89"/>
      <c r="W82" s="119"/>
    </row>
    <row r="83" spans="1:23" s="53" customFormat="1">
      <c r="A83"/>
      <c r="B83" s="18"/>
      <c r="C83" s="18"/>
      <c r="D83" s="18"/>
      <c r="E83" s="18"/>
      <c r="F83" s="18"/>
      <c r="G83" s="18"/>
      <c r="H83" s="18"/>
      <c r="I83" s="18"/>
      <c r="J83" s="79"/>
      <c r="K83" s="18"/>
      <c r="L83" s="18"/>
      <c r="M83" s="18"/>
      <c r="N83" s="18"/>
      <c r="O83" s="18"/>
      <c r="P83" s="18"/>
      <c r="Q83" s="18"/>
      <c r="R83" s="18"/>
      <c r="S83" s="18"/>
      <c r="T83" s="84"/>
      <c r="U83" s="84"/>
      <c r="V83" s="84"/>
      <c r="W83" s="120"/>
    </row>
    <row r="84" spans="1:23" ht="13.5" thickBot="1">
      <c r="B84" s="1" t="s">
        <v>141</v>
      </c>
      <c r="C84" s="18"/>
      <c r="D84" s="18"/>
      <c r="E84" s="18"/>
      <c r="F84" s="18"/>
      <c r="G84" s="18"/>
      <c r="H84" s="18"/>
      <c r="I84" s="18"/>
      <c r="K84" s="18"/>
      <c r="L84" s="18"/>
    </row>
    <row r="85" spans="1:23" ht="13.5" thickBot="1">
      <c r="B85" s="127" t="s">
        <v>0</v>
      </c>
      <c r="C85" s="128">
        <v>2019</v>
      </c>
      <c r="D85" s="128">
        <v>2020</v>
      </c>
      <c r="E85" s="128">
        <v>2021</v>
      </c>
      <c r="F85" s="128">
        <v>2022</v>
      </c>
      <c r="G85" s="128">
        <v>2023</v>
      </c>
      <c r="H85" s="128">
        <v>2024</v>
      </c>
      <c r="I85" s="128">
        <v>2025</v>
      </c>
      <c r="J85" s="128">
        <v>2026</v>
      </c>
      <c r="K85" s="128">
        <v>2027</v>
      </c>
      <c r="L85" s="129">
        <v>2028</v>
      </c>
      <c r="M85" s="69"/>
    </row>
    <row r="86" spans="1:23">
      <c r="B86" s="87" t="s">
        <v>87</v>
      </c>
      <c r="C86" s="75">
        <v>43.896890573</v>
      </c>
      <c r="D86" s="75">
        <v>43.937350804000005</v>
      </c>
      <c r="E86" s="75">
        <v>44.124141430000002</v>
      </c>
      <c r="F86" s="75">
        <v>44.248817917000004</v>
      </c>
      <c r="G86" s="75">
        <v>44.305118266999997</v>
      </c>
      <c r="H86" s="75">
        <v>44.420444883999998</v>
      </c>
      <c r="I86" s="75">
        <v>44.420691544</v>
      </c>
      <c r="J86" s="75">
        <v>44.403810237999998</v>
      </c>
      <c r="K86" s="75">
        <v>44.352427722999998</v>
      </c>
      <c r="L86" s="73"/>
    </row>
    <row r="87" spans="1:23">
      <c r="B87" s="71" t="s">
        <v>92</v>
      </c>
      <c r="C87" s="75">
        <v>44.691861960000004</v>
      </c>
      <c r="D87" s="75">
        <v>45.254975463000001</v>
      </c>
      <c r="E87" s="75">
        <v>45.695449206999996</v>
      </c>
      <c r="F87" s="75">
        <v>45.820860251999996</v>
      </c>
      <c r="G87" s="75">
        <v>46.446137035</v>
      </c>
      <c r="H87" s="75">
        <v>46.723933084999999</v>
      </c>
      <c r="I87" s="75">
        <v>46.544540846999993</v>
      </c>
      <c r="J87" s="108">
        <v>46.520107942000003</v>
      </c>
      <c r="K87" s="75">
        <v>46.520073590000003</v>
      </c>
      <c r="L87" s="73">
        <v>46.520584624000001</v>
      </c>
      <c r="N87" s="18"/>
      <c r="O87" s="18"/>
      <c r="P87" s="18"/>
      <c r="Q87" s="18"/>
      <c r="R87" s="18"/>
      <c r="S87" s="59"/>
      <c r="T87" s="104"/>
      <c r="U87" s="104"/>
      <c r="V87" s="104"/>
      <c r="W87" s="117"/>
    </row>
    <row r="88" spans="1:23" ht="13.15" thickBot="1">
      <c r="B88" s="72" t="s">
        <v>9</v>
      </c>
      <c r="C88" s="97">
        <v>1.810997035605463E-2</v>
      </c>
      <c r="D88" s="97">
        <v>2.9988714269046035E-2</v>
      </c>
      <c r="E88" s="97">
        <v>3.5611067458225079E-2</v>
      </c>
      <c r="F88" s="97">
        <v>3.5527329519824916E-2</v>
      </c>
      <c r="G88" s="97">
        <v>4.8324411529552511E-2</v>
      </c>
      <c r="H88" s="97">
        <v>5.1856486512356033E-2</v>
      </c>
      <c r="I88" s="97">
        <v>4.7812162061823323E-2</v>
      </c>
      <c r="J88" s="97">
        <v>4.7660272680584384E-2</v>
      </c>
      <c r="K88" s="97">
        <v>4.8873217956362749E-2</v>
      </c>
      <c r="L88" s="74"/>
    </row>
    <row r="89" spans="1:23" s="53" customFormat="1">
      <c r="A89"/>
      <c r="B89" s="18"/>
      <c r="C89" s="18"/>
      <c r="D89" s="18"/>
      <c r="E89" s="18"/>
      <c r="F89" s="18"/>
      <c r="G89" s="18"/>
      <c r="H89" s="18"/>
      <c r="I89" s="18"/>
      <c r="J89" s="79"/>
      <c r="K89" s="18"/>
      <c r="L89" s="18"/>
      <c r="M89" s="18"/>
      <c r="N89" s="18"/>
      <c r="O89" s="18"/>
      <c r="P89" s="18"/>
      <c r="Q89" s="18"/>
      <c r="R89" s="18"/>
      <c r="S89" s="18"/>
      <c r="T89" s="84"/>
      <c r="U89" s="84"/>
      <c r="V89" s="84"/>
      <c r="W89" s="120"/>
    </row>
    <row r="90" spans="1:23" s="53" customFormat="1">
      <c r="A90"/>
      <c r="B90" s="18"/>
      <c r="C90" s="18"/>
      <c r="D90" s="18"/>
      <c r="E90" s="18"/>
      <c r="F90" s="18"/>
      <c r="G90" s="18"/>
      <c r="H90" s="18"/>
      <c r="I90" s="18"/>
      <c r="J90" s="79"/>
      <c r="K90" s="18"/>
      <c r="L90" s="18"/>
      <c r="M90" s="18"/>
      <c r="N90" s="18"/>
      <c r="O90" s="18"/>
      <c r="P90" s="18"/>
      <c r="Q90" s="18"/>
      <c r="R90" s="18"/>
      <c r="S90" s="18"/>
      <c r="T90" s="84"/>
      <c r="U90" s="84"/>
      <c r="V90" s="84"/>
      <c r="W90" s="120"/>
    </row>
    <row r="91" spans="1:23" ht="13.5" thickBot="1">
      <c r="B91" s="1" t="s">
        <v>142</v>
      </c>
      <c r="C91" s="18"/>
      <c r="D91" s="18"/>
      <c r="E91" s="18"/>
      <c r="F91" s="18"/>
      <c r="G91" s="18"/>
      <c r="H91" s="18"/>
      <c r="I91" s="18"/>
      <c r="K91" s="18"/>
      <c r="L91" s="18"/>
    </row>
    <row r="92" spans="1:23" ht="13.5" thickBot="1">
      <c r="B92" s="127" t="s">
        <v>0</v>
      </c>
      <c r="C92" s="128">
        <v>2019</v>
      </c>
      <c r="D92" s="128">
        <v>2020</v>
      </c>
      <c r="E92" s="128">
        <v>2021</v>
      </c>
      <c r="F92" s="128">
        <v>2022</v>
      </c>
      <c r="G92" s="128">
        <v>2023</v>
      </c>
      <c r="H92" s="128">
        <v>2024</v>
      </c>
      <c r="I92" s="128">
        <v>2025</v>
      </c>
      <c r="J92" s="128">
        <v>2026</v>
      </c>
      <c r="K92" s="128">
        <v>2027</v>
      </c>
      <c r="L92" s="129">
        <v>2028</v>
      </c>
    </row>
    <row r="93" spans="1:23">
      <c r="B93" s="87" t="s">
        <v>87</v>
      </c>
      <c r="C93" s="75">
        <v>57.565158001</v>
      </c>
      <c r="D93" s="75">
        <v>57.855248549000002</v>
      </c>
      <c r="E93" s="75">
        <v>57.848064862999998</v>
      </c>
      <c r="F93" s="75">
        <v>58.088157733000003</v>
      </c>
      <c r="G93" s="75">
        <v>58.239052526999998</v>
      </c>
      <c r="H93" s="75">
        <v>58.294949889000002</v>
      </c>
      <c r="I93" s="75">
        <v>58.464107235</v>
      </c>
      <c r="J93" s="75">
        <v>58.46757187</v>
      </c>
      <c r="K93" s="75">
        <v>58.442770625999998</v>
      </c>
      <c r="L93" s="44"/>
      <c r="M93" s="23"/>
    </row>
    <row r="94" spans="1:23">
      <c r="B94" s="87" t="s">
        <v>92</v>
      </c>
      <c r="C94" s="51">
        <v>58.770222110000006</v>
      </c>
      <c r="D94" s="51">
        <v>59.320526221000001</v>
      </c>
      <c r="E94" s="51">
        <v>59.685445914000006</v>
      </c>
      <c r="F94" s="51">
        <v>60.302977235</v>
      </c>
      <c r="G94" s="51">
        <v>60.176824709999998</v>
      </c>
      <c r="H94" s="51">
        <v>60.835588199</v>
      </c>
      <c r="I94" s="51">
        <v>60.334986107999995</v>
      </c>
      <c r="J94" s="108">
        <v>60.299101747000002</v>
      </c>
      <c r="K94" s="51">
        <v>60.298488112000001</v>
      </c>
      <c r="L94" s="44">
        <v>60.300028635000004</v>
      </c>
      <c r="S94" s="50"/>
      <c r="T94" s="100"/>
      <c r="U94" s="100"/>
      <c r="V94" s="100"/>
    </row>
    <row r="95" spans="1:23" ht="13.15" thickBot="1">
      <c r="B95" s="31" t="s">
        <v>9</v>
      </c>
      <c r="C95" s="97">
        <v>2.0933914729793179E-2</v>
      </c>
      <c r="D95" s="97">
        <v>2.5326616145447806E-2</v>
      </c>
      <c r="E95" s="97">
        <v>3.1762186952172526E-2</v>
      </c>
      <c r="F95" s="97">
        <v>3.8128589172690422E-2</v>
      </c>
      <c r="G95" s="97">
        <v>3.3272728502951453E-2</v>
      </c>
      <c r="H95" s="97">
        <v>4.3582476952766118E-2</v>
      </c>
      <c r="I95" s="97">
        <v>3.2000469373112718E-2</v>
      </c>
      <c r="J95" s="97">
        <v>3.132556763383855E-2</v>
      </c>
      <c r="K95" s="97">
        <v>3.1752729484293689E-2</v>
      </c>
      <c r="L95" s="45"/>
    </row>
    <row r="96" spans="1:23" s="53" customFormat="1">
      <c r="A96"/>
      <c r="B96" s="18"/>
      <c r="C96" s="18"/>
      <c r="D96" s="18"/>
      <c r="E96" s="18"/>
      <c r="F96" s="18"/>
      <c r="G96" s="18"/>
      <c r="H96" s="18"/>
      <c r="I96" s="18"/>
      <c r="J96" s="79"/>
      <c r="K96" s="18"/>
      <c r="L96" s="18"/>
      <c r="M96" s="18"/>
      <c r="N96" s="18"/>
      <c r="O96" s="18"/>
      <c r="P96" s="18"/>
      <c r="Q96" s="18"/>
      <c r="R96" s="18"/>
      <c r="S96" s="18"/>
      <c r="T96" s="84"/>
      <c r="U96" s="84"/>
      <c r="V96" s="84"/>
      <c r="W96" s="120"/>
    </row>
    <row r="97" spans="1:23" s="53" customFormat="1">
      <c r="A97"/>
      <c r="B97" s="18"/>
      <c r="C97" s="18"/>
      <c r="D97" s="18"/>
      <c r="E97" s="18"/>
      <c r="F97" s="18"/>
      <c r="G97" s="18"/>
      <c r="H97" s="18"/>
      <c r="I97" s="18"/>
      <c r="J97" s="79"/>
      <c r="K97" s="18"/>
      <c r="L97" s="18"/>
      <c r="M97" s="18"/>
      <c r="N97" s="18"/>
      <c r="O97" s="18"/>
      <c r="P97" s="18"/>
      <c r="Q97" s="18"/>
      <c r="R97" s="18"/>
      <c r="S97" s="18"/>
      <c r="T97" s="84"/>
      <c r="U97" s="84"/>
      <c r="V97" s="84"/>
      <c r="W97" s="120"/>
    </row>
    <row r="98" spans="1:23" ht="13.5" thickBot="1">
      <c r="B98" s="1" t="s">
        <v>143</v>
      </c>
      <c r="C98" s="18"/>
      <c r="D98" s="18"/>
      <c r="E98" s="18"/>
      <c r="F98" s="18"/>
      <c r="G98" s="18"/>
      <c r="H98" s="18"/>
      <c r="I98" s="18"/>
      <c r="K98" s="18"/>
      <c r="L98" s="18"/>
    </row>
    <row r="99" spans="1:23" ht="13.5" thickBot="1">
      <c r="B99" s="127" t="s">
        <v>0</v>
      </c>
      <c r="C99" s="128">
        <v>2019</v>
      </c>
      <c r="D99" s="128">
        <v>2020</v>
      </c>
      <c r="E99" s="128">
        <v>2021</v>
      </c>
      <c r="F99" s="128">
        <v>2022</v>
      </c>
      <c r="G99" s="128">
        <v>2023</v>
      </c>
      <c r="H99" s="128">
        <v>2024</v>
      </c>
      <c r="I99" s="128">
        <v>2025</v>
      </c>
      <c r="J99" s="128">
        <v>2026</v>
      </c>
      <c r="K99" s="128">
        <v>2027</v>
      </c>
      <c r="L99" s="129">
        <v>2028</v>
      </c>
    </row>
    <row r="100" spans="1:23">
      <c r="B100" s="87" t="s">
        <v>87</v>
      </c>
      <c r="C100" s="75">
        <v>52.26455928</v>
      </c>
      <c r="D100" s="75">
        <v>52.579325949999998</v>
      </c>
      <c r="E100" s="75">
        <v>52.606835281999999</v>
      </c>
      <c r="F100" s="75">
        <v>52.841546551999997</v>
      </c>
      <c r="G100" s="75">
        <v>52.973966546</v>
      </c>
      <c r="H100" s="75">
        <v>53.033634624999998</v>
      </c>
      <c r="I100" s="75">
        <v>53.168582858000001</v>
      </c>
      <c r="J100" s="75">
        <v>53.166740844000003</v>
      </c>
      <c r="K100" s="75">
        <v>53.130469351000002</v>
      </c>
      <c r="L100" s="44"/>
    </row>
    <row r="101" spans="1:23">
      <c r="B101" s="87" t="s">
        <v>92</v>
      </c>
      <c r="C101" s="51">
        <v>53.886589663000002</v>
      </c>
      <c r="D101" s="51">
        <v>54.428652845999999</v>
      </c>
      <c r="E101" s="51">
        <v>54.742554327000001</v>
      </c>
      <c r="F101" s="51">
        <v>54.930811048000002</v>
      </c>
      <c r="G101" s="51">
        <v>54.927543120999999</v>
      </c>
      <c r="H101" s="51">
        <v>55.382700751999998</v>
      </c>
      <c r="I101" s="51">
        <v>55.357175881000003</v>
      </c>
      <c r="J101" s="108">
        <v>55.323616829999999</v>
      </c>
      <c r="K101" s="51">
        <v>55.323426008000006</v>
      </c>
      <c r="L101" s="44">
        <v>55.324095336999996</v>
      </c>
      <c r="N101" s="18"/>
      <c r="O101" s="18"/>
      <c r="P101" s="18"/>
      <c r="Q101" s="18"/>
      <c r="R101" s="18"/>
      <c r="S101" s="59"/>
      <c r="T101" s="104"/>
      <c r="U101" s="104"/>
      <c r="V101" s="104"/>
      <c r="W101" s="117"/>
    </row>
    <row r="102" spans="1:23" ht="13.15" thickBot="1">
      <c r="B102" s="31" t="s">
        <v>9</v>
      </c>
      <c r="C102" s="97">
        <v>3.1034995900571995E-2</v>
      </c>
      <c r="D102" s="97">
        <v>3.5172130159268442E-2</v>
      </c>
      <c r="E102" s="97">
        <v>4.0597748059761379E-2</v>
      </c>
      <c r="F102" s="97">
        <v>3.9538291975311786E-2</v>
      </c>
      <c r="G102" s="97">
        <v>3.687804977381879E-2</v>
      </c>
      <c r="H102" s="97">
        <v>4.4293892802373634E-2</v>
      </c>
      <c r="I102" s="97">
        <v>4.11632754787764E-2</v>
      </c>
      <c r="J102" s="97">
        <v>4.0568143763572533E-2</v>
      </c>
      <c r="K102" s="97">
        <v>4.1274934774479424E-2</v>
      </c>
      <c r="L102" s="34"/>
    </row>
    <row r="104" spans="1:23">
      <c r="C104" s="46"/>
      <c r="D104" s="46"/>
      <c r="E104" s="46"/>
      <c r="F104" s="46"/>
      <c r="G104" s="46"/>
      <c r="H104" s="46"/>
      <c r="I104" s="46"/>
      <c r="J104" s="111"/>
      <c r="K104" s="46"/>
      <c r="L104" s="46"/>
    </row>
    <row r="105" spans="1:23" ht="13.5" thickBot="1">
      <c r="B105" s="1" t="s">
        <v>144</v>
      </c>
    </row>
    <row r="106" spans="1:23" ht="13.5" thickBot="1">
      <c r="B106" s="127" t="s">
        <v>0</v>
      </c>
      <c r="C106" s="128">
        <v>2019</v>
      </c>
      <c r="D106" s="128">
        <v>2020</v>
      </c>
      <c r="E106" s="128">
        <v>2021</v>
      </c>
      <c r="F106" s="128">
        <v>2022</v>
      </c>
      <c r="G106" s="128">
        <v>2023</v>
      </c>
      <c r="H106" s="128">
        <v>2024</v>
      </c>
      <c r="I106" s="128">
        <v>2025</v>
      </c>
      <c r="J106" s="128">
        <v>2026</v>
      </c>
      <c r="K106" s="128">
        <v>2027</v>
      </c>
      <c r="L106" s="129">
        <v>2028</v>
      </c>
    </row>
    <row r="107" spans="1:23">
      <c r="B107" s="87" t="s">
        <v>87</v>
      </c>
      <c r="C107" s="75">
        <v>69.98972531199999</v>
      </c>
      <c r="D107" s="75">
        <v>69.901218997000001</v>
      </c>
      <c r="E107" s="75">
        <v>69.246206983999997</v>
      </c>
      <c r="F107" s="75">
        <v>69.085098998000007</v>
      </c>
      <c r="G107" s="75">
        <v>68.904560809000003</v>
      </c>
      <c r="H107" s="75">
        <v>68.708990951999994</v>
      </c>
      <c r="I107" s="75">
        <v>68.674603164000004</v>
      </c>
      <c r="J107" s="75">
        <v>68.494843687999989</v>
      </c>
      <c r="K107" s="75">
        <v>68.326911363999997</v>
      </c>
      <c r="L107" s="44"/>
    </row>
    <row r="108" spans="1:23">
      <c r="B108" s="87" t="s">
        <v>92</v>
      </c>
      <c r="C108" s="51">
        <v>69.536281614999993</v>
      </c>
      <c r="D108" s="51">
        <v>70.205623099000007</v>
      </c>
      <c r="E108" s="51">
        <v>70.652903749000004</v>
      </c>
      <c r="F108" s="51">
        <v>70.889184578999988</v>
      </c>
      <c r="G108" s="51">
        <v>70.844193075999996</v>
      </c>
      <c r="H108" s="51">
        <v>71.798059615</v>
      </c>
      <c r="I108" s="51">
        <v>71.288005936999994</v>
      </c>
      <c r="J108" s="108">
        <v>71.249037243000004</v>
      </c>
      <c r="K108" s="51">
        <v>71.247767527000008</v>
      </c>
      <c r="L108" s="44">
        <v>71.249974965999996</v>
      </c>
      <c r="S108" s="50"/>
      <c r="T108" s="100"/>
      <c r="U108" s="100"/>
      <c r="V108" s="100"/>
    </row>
    <row r="109" spans="1:23" ht="13.15" thickBot="1">
      <c r="B109" s="31" t="s">
        <v>9</v>
      </c>
      <c r="C109" s="97">
        <v>-6.4787180543806585E-3</v>
      </c>
      <c r="D109" s="97">
        <v>4.354775301029741E-3</v>
      </c>
      <c r="E109" s="97">
        <v>2.0314423363651347E-2</v>
      </c>
      <c r="F109" s="97">
        <v>2.6113961001231378E-2</v>
      </c>
      <c r="G109" s="97">
        <v>2.8149548364099684E-2</v>
      </c>
      <c r="H109" s="97">
        <v>4.4958725491370193E-2</v>
      </c>
      <c r="I109" s="97">
        <v>3.8054865300917604E-2</v>
      </c>
      <c r="J109" s="97">
        <v>4.0210231992726456E-2</v>
      </c>
      <c r="K109" s="97">
        <v>4.2748254014287959E-2</v>
      </c>
      <c r="L109" s="45"/>
    </row>
    <row r="110" spans="1:23">
      <c r="C110" s="47"/>
      <c r="D110" s="47"/>
      <c r="E110" s="47"/>
      <c r="F110" s="47"/>
      <c r="G110" s="47"/>
      <c r="H110" s="47"/>
      <c r="I110" s="47"/>
      <c r="J110" s="112"/>
      <c r="K110" s="47"/>
      <c r="L110" s="47"/>
    </row>
    <row r="111" spans="1:23">
      <c r="C111" s="46"/>
      <c r="D111" s="46"/>
      <c r="E111" s="46"/>
      <c r="F111" s="46"/>
      <c r="G111" s="46"/>
      <c r="H111" s="46"/>
      <c r="I111" s="46"/>
      <c r="J111" s="111"/>
      <c r="K111" s="46"/>
      <c r="L111" s="46"/>
    </row>
    <row r="112" spans="1:23" ht="13.5" thickBot="1">
      <c r="B112" s="1" t="s">
        <v>145</v>
      </c>
      <c r="C112" s="18"/>
      <c r="D112" s="18"/>
      <c r="E112" s="18"/>
      <c r="F112" s="18"/>
      <c r="G112" s="18"/>
      <c r="H112" s="18"/>
      <c r="I112" s="18"/>
      <c r="K112" s="18"/>
      <c r="L112" s="18"/>
    </row>
    <row r="113" spans="2:23" ht="13.5" thickBot="1">
      <c r="B113" s="127" t="s">
        <v>0</v>
      </c>
      <c r="C113" s="128">
        <v>2019</v>
      </c>
      <c r="D113" s="128">
        <v>2020</v>
      </c>
      <c r="E113" s="128">
        <v>2021</v>
      </c>
      <c r="F113" s="128">
        <v>2022</v>
      </c>
      <c r="G113" s="128">
        <v>2023</v>
      </c>
      <c r="H113" s="128">
        <v>2024</v>
      </c>
      <c r="I113" s="128">
        <v>2025</v>
      </c>
      <c r="J113" s="128">
        <v>2026</v>
      </c>
      <c r="K113" s="128">
        <v>2027</v>
      </c>
      <c r="L113" s="129">
        <v>2028</v>
      </c>
    </row>
    <row r="114" spans="2:23">
      <c r="B114" s="87" t="s">
        <v>87</v>
      </c>
      <c r="C114" s="75">
        <v>45.530950325999996</v>
      </c>
      <c r="D114" s="75">
        <v>45.725060832000004</v>
      </c>
      <c r="E114" s="75">
        <v>45.715079122000006</v>
      </c>
      <c r="F114" s="75">
        <v>45.873415285</v>
      </c>
      <c r="G114" s="75">
        <v>45.969172909000001</v>
      </c>
      <c r="H114" s="75">
        <v>45.999377824</v>
      </c>
      <c r="I114" s="75">
        <v>46.110570019999997</v>
      </c>
      <c r="J114" s="75">
        <v>46.101769525999998</v>
      </c>
      <c r="K114" s="75">
        <v>46.068495585999997</v>
      </c>
      <c r="L114" s="65"/>
    </row>
    <row r="115" spans="2:23">
      <c r="B115" s="87" t="s">
        <v>92</v>
      </c>
      <c r="C115" s="51">
        <v>46.642550241999999</v>
      </c>
      <c r="D115" s="51">
        <v>47.112957279</v>
      </c>
      <c r="E115" s="51">
        <v>47.403933797000001</v>
      </c>
      <c r="F115" s="51">
        <v>47.587413953000002</v>
      </c>
      <c r="G115" s="51">
        <v>47.599556010000001</v>
      </c>
      <c r="H115" s="51">
        <v>48.097072814000001</v>
      </c>
      <c r="I115" s="51">
        <v>47.733728573</v>
      </c>
      <c r="J115" s="108">
        <v>47.702618280999999</v>
      </c>
      <c r="K115" s="51">
        <v>47.702473908000002</v>
      </c>
      <c r="L115" s="44">
        <v>47.703380033999998</v>
      </c>
      <c r="N115" s="18"/>
      <c r="O115" s="18"/>
      <c r="P115" s="18"/>
      <c r="Q115" s="18"/>
      <c r="R115" s="18"/>
      <c r="S115" s="59"/>
      <c r="T115" s="104"/>
      <c r="U115" s="104"/>
      <c r="V115" s="104"/>
      <c r="W115" s="117"/>
    </row>
    <row r="116" spans="2:23" ht="13.15" thickBot="1">
      <c r="B116" s="31" t="s">
        <v>9</v>
      </c>
      <c r="C116" s="97">
        <v>2.4414160214996324E-2</v>
      </c>
      <c r="D116" s="97">
        <v>3.0353080384065822E-2</v>
      </c>
      <c r="E116" s="97">
        <v>3.6943054839584585E-2</v>
      </c>
      <c r="F116" s="97">
        <v>3.7363659482324549E-2</v>
      </c>
      <c r="G116" s="97">
        <v>3.5466879167643184E-2</v>
      </c>
      <c r="H116" s="97">
        <v>4.5602681802046817E-2</v>
      </c>
      <c r="I116" s="97">
        <v>3.5201441931773443E-2</v>
      </c>
      <c r="J116" s="97">
        <v>3.4724236649900632E-2</v>
      </c>
      <c r="K116" s="97">
        <v>3.5468454118492268E-2</v>
      </c>
      <c r="L116" s="45"/>
    </row>
    <row r="117" spans="2:23">
      <c r="C117" s="48"/>
      <c r="D117" s="48"/>
      <c r="E117" s="48"/>
      <c r="F117" s="48"/>
      <c r="G117" s="48"/>
      <c r="H117" s="48"/>
      <c r="I117" s="48"/>
      <c r="J117" s="113"/>
      <c r="K117" s="48"/>
      <c r="L117" s="48"/>
    </row>
    <row r="119" spans="2:23" ht="13.5" thickBot="1">
      <c r="B119" s="1" t="s">
        <v>146</v>
      </c>
    </row>
    <row r="120" spans="2:23" ht="13.5" thickBot="1">
      <c r="B120" s="127" t="s">
        <v>0</v>
      </c>
      <c r="C120" s="128">
        <v>2019</v>
      </c>
      <c r="D120" s="128">
        <v>2020</v>
      </c>
      <c r="E120" s="128">
        <v>2021</v>
      </c>
      <c r="F120" s="128">
        <v>2022</v>
      </c>
      <c r="G120" s="128">
        <v>2023</v>
      </c>
      <c r="H120" s="128">
        <v>2024</v>
      </c>
      <c r="I120" s="128">
        <v>2025</v>
      </c>
      <c r="J120" s="128">
        <v>2026</v>
      </c>
      <c r="K120" s="128">
        <v>2027</v>
      </c>
      <c r="L120" s="129">
        <v>2028</v>
      </c>
    </row>
    <row r="121" spans="2:23">
      <c r="B121" s="87" t="s">
        <v>87</v>
      </c>
      <c r="C121" s="35">
        <v>269.24728349200001</v>
      </c>
      <c r="D121" s="94">
        <v>269.99820513200001</v>
      </c>
      <c r="E121" s="94">
        <v>269.54032768100001</v>
      </c>
      <c r="F121" s="94">
        <v>270.13703648500001</v>
      </c>
      <c r="G121" s="94">
        <v>270.39187105799999</v>
      </c>
      <c r="H121" s="94">
        <v>270.45739817399999</v>
      </c>
      <c r="I121" s="94">
        <v>270.838554821</v>
      </c>
      <c r="J121" s="94">
        <v>270.63473616599998</v>
      </c>
      <c r="K121" s="94">
        <v>270.32107465000001</v>
      </c>
      <c r="L121" s="44"/>
    </row>
    <row r="122" spans="2:23">
      <c r="B122" s="87" t="s">
        <v>92</v>
      </c>
      <c r="C122" s="94">
        <v>273.52750559000003</v>
      </c>
      <c r="D122" s="94">
        <v>276.32273490800003</v>
      </c>
      <c r="E122" s="94">
        <v>278.18028699399997</v>
      </c>
      <c r="F122" s="94">
        <v>279.53124706699998</v>
      </c>
      <c r="G122" s="94">
        <v>279.99425395200001</v>
      </c>
      <c r="H122" s="94">
        <v>282.83735446499998</v>
      </c>
      <c r="I122" s="94">
        <v>281.25843734599999</v>
      </c>
      <c r="J122" s="94">
        <v>281.09448204300003</v>
      </c>
      <c r="K122" s="94">
        <v>281.09222914500003</v>
      </c>
      <c r="L122" s="36">
        <v>281.09806359599997</v>
      </c>
    </row>
    <row r="123" spans="2:23" ht="13.15" thickBot="1">
      <c r="B123" s="31" t="s">
        <v>9</v>
      </c>
      <c r="C123" s="97">
        <v>1.5896992691951151E-2</v>
      </c>
      <c r="D123" s="97">
        <v>2.3424340072586803E-2</v>
      </c>
      <c r="E123" s="97">
        <v>3.2054421641964176E-2</v>
      </c>
      <c r="F123" s="97">
        <v>3.4775722367568089E-2</v>
      </c>
      <c r="G123" s="97">
        <v>3.5512838667920869E-2</v>
      </c>
      <c r="H123" s="97">
        <v>4.5774145483109631E-2</v>
      </c>
      <c r="I123" s="97">
        <v>3.8472670672336881E-2</v>
      </c>
      <c r="J123" s="97">
        <v>3.8648940727934948E-2</v>
      </c>
      <c r="K123" s="97">
        <v>3.984578157269477E-2</v>
      </c>
      <c r="L123" s="34"/>
    </row>
    <row r="127" spans="2:23">
      <c r="C127" s="70"/>
      <c r="D127" s="70"/>
      <c r="E127" s="70"/>
      <c r="F127" s="70"/>
      <c r="G127" s="70"/>
      <c r="H127" s="70"/>
      <c r="I127" s="70"/>
      <c r="J127" s="114"/>
      <c r="K127" s="70"/>
      <c r="L127" s="7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8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6" tint="0.59999389629810485"/>
  </sheetPr>
  <dimension ref="A2:U201"/>
  <sheetViews>
    <sheetView showGridLines="0" zoomScale="90" zoomScaleNormal="90" workbookViewId="0">
      <selection activeCell="U52" sqref="U52"/>
    </sheetView>
  </sheetViews>
  <sheetFormatPr defaultRowHeight="12.75"/>
  <cols>
    <col min="1" max="1" width="3.73046875" customWidth="1"/>
  </cols>
  <sheetData>
    <row r="2" spans="2:12" ht="13.15">
      <c r="B2" s="1" t="s">
        <v>93</v>
      </c>
      <c r="L2" s="1" t="s">
        <v>94</v>
      </c>
    </row>
    <row r="22" spans="2:12" ht="13.15">
      <c r="B22" s="1" t="s">
        <v>95</v>
      </c>
      <c r="L22" s="1" t="s">
        <v>96</v>
      </c>
    </row>
    <row r="42" spans="2:12" ht="13.15">
      <c r="B42" s="1" t="s">
        <v>97</v>
      </c>
      <c r="L42" s="1" t="s">
        <v>98</v>
      </c>
    </row>
    <row r="60" spans="1:2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</row>
    <row r="62" spans="1:21" ht="13.15">
      <c r="B62" s="1" t="s">
        <v>99</v>
      </c>
      <c r="L62" s="1" t="s">
        <v>100</v>
      </c>
    </row>
    <row r="82" spans="2:12" ht="13.15">
      <c r="B82" s="1" t="s">
        <v>101</v>
      </c>
      <c r="L82" s="1" t="s">
        <v>102</v>
      </c>
    </row>
    <row r="102" spans="2:12" ht="13.15">
      <c r="B102" s="1" t="s">
        <v>103</v>
      </c>
      <c r="L102" s="1" t="s">
        <v>109</v>
      </c>
    </row>
    <row r="120" spans="1:21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</row>
    <row r="122" spans="1:21" ht="13.15">
      <c r="B122" s="1" t="s">
        <v>104</v>
      </c>
      <c r="L122" s="1" t="s">
        <v>105</v>
      </c>
    </row>
    <row r="142" spans="1:12" ht="13.15">
      <c r="B142" s="1" t="s">
        <v>106</v>
      </c>
      <c r="L142" s="1" t="s">
        <v>107</v>
      </c>
    </row>
    <row r="143" spans="1:12" ht="13.15">
      <c r="A143" s="1"/>
      <c r="K143" s="1"/>
    </row>
    <row r="162" spans="1:12" ht="13.15">
      <c r="B162" s="1" t="s">
        <v>108</v>
      </c>
      <c r="L162" s="1" t="s">
        <v>110</v>
      </c>
    </row>
    <row r="164" spans="1:12" ht="13.15">
      <c r="A164" s="1"/>
      <c r="K164" s="1"/>
    </row>
    <row r="201" spans="1:1" ht="13.15">
      <c r="A201" s="15"/>
    </row>
  </sheetData>
  <phoneticPr fontId="0" type="noConversion"/>
  <pageMargins left="0.75" right="0.75" top="1" bottom="1" header="0.5" footer="0.5"/>
  <pageSetup paperSize="9" scale="45" fitToHeight="20" orientation="portrait" r:id="rId1"/>
  <headerFooter alignWithMargins="0"/>
  <rowBreaks count="1" manualBreakCount="1">
    <brk id="119" max="16383" man="1"/>
  </rowBreaks>
  <colBreaks count="1" manualBreakCount="1">
    <brk id="2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249977111117893"/>
  </sheetPr>
  <dimension ref="B1:N103"/>
  <sheetViews>
    <sheetView showGridLines="0" zoomScaleNormal="100" workbookViewId="0">
      <selection activeCell="C101" sqref="C101:M101"/>
    </sheetView>
  </sheetViews>
  <sheetFormatPr defaultColWidth="9.1328125" defaultRowHeight="12.75"/>
  <cols>
    <col min="1" max="1" width="3.73046875" style="2" customWidth="1"/>
    <col min="2" max="2" width="26.3984375" style="2" customWidth="1"/>
    <col min="3" max="3" width="14.73046875" style="2" bestFit="1" customWidth="1"/>
    <col min="4" max="13" width="12.73046875" style="2" customWidth="1"/>
    <col min="14" max="16384" width="9.1328125" style="2"/>
  </cols>
  <sheetData>
    <row r="1" spans="2:13" s="81" customFormat="1"/>
    <row r="2" spans="2:13" ht="13.15">
      <c r="B2" s="63" t="s">
        <v>77</v>
      </c>
      <c r="C2" s="32"/>
      <c r="D2" s="32"/>
      <c r="E2" s="32"/>
      <c r="F2" s="32"/>
      <c r="G2" s="32"/>
      <c r="H2" s="32"/>
      <c r="I2" s="32"/>
      <c r="J2" s="32"/>
      <c r="K2" s="1"/>
    </row>
    <row r="3" spans="2:13" ht="13.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3" ht="13.5" thickBot="1">
      <c r="B4" s="127" t="s">
        <v>10</v>
      </c>
      <c r="C4" s="128">
        <v>2019</v>
      </c>
      <c r="D4" s="128">
        <v>2020</v>
      </c>
      <c r="E4" s="128">
        <v>2021</v>
      </c>
      <c r="F4" s="128">
        <v>2022</v>
      </c>
      <c r="G4" s="128">
        <v>2023</v>
      </c>
      <c r="H4" s="128">
        <v>2024</v>
      </c>
      <c r="I4" s="128">
        <v>2025</v>
      </c>
      <c r="J4" s="128">
        <v>2026</v>
      </c>
      <c r="K4" s="128">
        <v>2027</v>
      </c>
      <c r="L4" s="129">
        <v>2028</v>
      </c>
    </row>
    <row r="5" spans="2:13">
      <c r="B5" s="30" t="s">
        <v>11</v>
      </c>
      <c r="C5" s="145">
        <v>28.041275648999999</v>
      </c>
      <c r="D5" s="145">
        <v>27.973155834</v>
      </c>
      <c r="E5" s="145">
        <v>27.913110616999997</v>
      </c>
      <c r="F5" s="145">
        <v>27.850180618</v>
      </c>
      <c r="G5" s="145">
        <v>27.799478615000002</v>
      </c>
      <c r="H5" s="145">
        <v>27.771974171999997</v>
      </c>
      <c r="I5" s="145">
        <v>27.751370892000001</v>
      </c>
      <c r="J5" s="145">
        <v>27.75</v>
      </c>
      <c r="K5" s="145">
        <v>27.75</v>
      </c>
      <c r="L5" s="146">
        <v>27.75</v>
      </c>
    </row>
    <row r="6" spans="2:13">
      <c r="B6" s="30" t="s">
        <v>12</v>
      </c>
      <c r="C6" s="94">
        <v>4.5617924814999995</v>
      </c>
      <c r="D6" s="94">
        <v>4.7582752091999998</v>
      </c>
      <c r="E6" s="94">
        <v>4.9620545823000004</v>
      </c>
      <c r="F6" s="94">
        <v>4.8527456774999997</v>
      </c>
      <c r="G6" s="94">
        <v>5.3893969471999998</v>
      </c>
      <c r="H6" s="94">
        <v>5.2217784150000002</v>
      </c>
      <c r="I6" s="94">
        <v>5.2173899461</v>
      </c>
      <c r="J6" s="94">
        <v>5.2161</v>
      </c>
      <c r="K6" s="94">
        <v>5.2161</v>
      </c>
      <c r="L6" s="36">
        <v>5.2161</v>
      </c>
    </row>
    <row r="7" spans="2:13">
      <c r="B7" s="30" t="s">
        <v>68</v>
      </c>
      <c r="C7" s="94">
        <v>5.0408149315999999</v>
      </c>
      <c r="D7" s="94">
        <v>5.2547998104999998</v>
      </c>
      <c r="E7" s="94">
        <v>5.3843058436</v>
      </c>
      <c r="F7" s="94">
        <v>5.4998787120000001</v>
      </c>
      <c r="G7" s="94">
        <v>5.5387601102000001</v>
      </c>
      <c r="H7" s="94">
        <v>5.7968264692</v>
      </c>
      <c r="I7" s="94">
        <v>5.6515889841</v>
      </c>
      <c r="J7" s="94">
        <v>5.6379999999999999</v>
      </c>
      <c r="K7" s="94">
        <v>5.6379999999999999</v>
      </c>
      <c r="L7" s="36">
        <v>5.6379999999999999</v>
      </c>
    </row>
    <row r="8" spans="2:13">
      <c r="B8" s="30" t="s">
        <v>69</v>
      </c>
      <c r="C8" s="94">
        <v>37.643883062</v>
      </c>
      <c r="D8" s="94">
        <v>37.986230853000002</v>
      </c>
      <c r="E8" s="94">
        <v>38.259471041999994</v>
      </c>
      <c r="F8" s="94">
        <v>38.202805008000006</v>
      </c>
      <c r="G8" s="94">
        <v>38.727635672999995</v>
      </c>
      <c r="H8" s="94">
        <v>38.790579056000006</v>
      </c>
      <c r="I8" s="94">
        <v>38.620349821999994</v>
      </c>
      <c r="J8" s="94">
        <v>38.604099999999995</v>
      </c>
      <c r="K8" s="94">
        <v>38.604099999999995</v>
      </c>
      <c r="L8" s="36">
        <v>38.604099999999995</v>
      </c>
    </row>
    <row r="9" spans="2:13">
      <c r="B9" s="30" t="s">
        <v>70</v>
      </c>
      <c r="C9" s="94">
        <v>6.8512528708999998</v>
      </c>
      <c r="D9" s="94">
        <v>7.0784843355999998</v>
      </c>
      <c r="E9" s="94">
        <v>7.2524987127000005</v>
      </c>
      <c r="F9" s="94">
        <v>7.4405757928000007</v>
      </c>
      <c r="G9" s="94">
        <v>7.5470219103999998</v>
      </c>
      <c r="H9" s="94">
        <v>7.7674088234000003</v>
      </c>
      <c r="I9" s="94">
        <v>7.7647115723999995</v>
      </c>
      <c r="J9" s="94">
        <v>7.7580079416999999</v>
      </c>
      <c r="K9" s="94">
        <v>7.7579735896999997</v>
      </c>
      <c r="L9" s="36">
        <v>7.7580517471000006</v>
      </c>
    </row>
    <row r="10" spans="2:13">
      <c r="B10" s="30"/>
      <c r="C10" s="94"/>
      <c r="D10" s="94"/>
      <c r="E10" s="94"/>
      <c r="F10" s="94"/>
      <c r="G10" s="94"/>
      <c r="H10" s="94"/>
      <c r="I10" s="94"/>
      <c r="J10" s="94"/>
      <c r="K10" s="94"/>
      <c r="L10" s="36"/>
    </row>
    <row r="11" spans="2:13">
      <c r="B11" s="30" t="s">
        <v>13</v>
      </c>
      <c r="C11" s="94">
        <v>44.495135932899998</v>
      </c>
      <c r="D11" s="94">
        <v>45.064715188600005</v>
      </c>
      <c r="E11" s="94">
        <v>45.511969754699997</v>
      </c>
      <c r="F11" s="94">
        <v>45.643380800800003</v>
      </c>
      <c r="G11" s="94">
        <v>46.274657583399993</v>
      </c>
      <c r="H11" s="94">
        <v>46.557987879400002</v>
      </c>
      <c r="I11" s="94">
        <v>46.385061394399997</v>
      </c>
      <c r="J11" s="94">
        <v>46.362107941699996</v>
      </c>
      <c r="K11" s="94">
        <v>46.362073589699996</v>
      </c>
      <c r="L11" s="36">
        <v>46.362151747099993</v>
      </c>
    </row>
    <row r="12" spans="2:13">
      <c r="B12" s="30" t="s">
        <v>14</v>
      </c>
      <c r="C12" s="94">
        <v>0.1967260274</v>
      </c>
      <c r="D12" s="94">
        <v>0.19026027396999998</v>
      </c>
      <c r="E12" s="94">
        <v>0.18347945204999999</v>
      </c>
      <c r="F12" s="94">
        <v>0.17747945204999999</v>
      </c>
      <c r="G12" s="94">
        <v>0.17147945204999998</v>
      </c>
      <c r="H12" s="94">
        <v>0.16594520548</v>
      </c>
      <c r="I12" s="94">
        <v>0.15947945205</v>
      </c>
      <c r="J12" s="94">
        <v>0.158</v>
      </c>
      <c r="K12" s="94">
        <v>0.158</v>
      </c>
      <c r="L12" s="36">
        <v>0.15843287670999998</v>
      </c>
    </row>
    <row r="13" spans="2:13" ht="13.15" thickBot="1">
      <c r="B13" s="31" t="s">
        <v>29</v>
      </c>
      <c r="C13" s="147">
        <v>44.691861960299995</v>
      </c>
      <c r="D13" s="147">
        <v>45.254975462570002</v>
      </c>
      <c r="E13" s="147">
        <v>45.695449206749998</v>
      </c>
      <c r="F13" s="147">
        <v>45.820860252850004</v>
      </c>
      <c r="G13" s="147">
        <v>46.446137035449993</v>
      </c>
      <c r="H13" s="147">
        <v>46.723933084880002</v>
      </c>
      <c r="I13" s="147">
        <v>46.544540846449998</v>
      </c>
      <c r="J13" s="147">
        <v>46.520107941699997</v>
      </c>
      <c r="K13" s="147">
        <v>46.520073589699997</v>
      </c>
      <c r="L13" s="148">
        <v>46.520584623809995</v>
      </c>
    </row>
    <row r="14" spans="2:13" ht="13.15" thickBot="1">
      <c r="B14" s="3"/>
    </row>
    <row r="15" spans="2:13" ht="13.15">
      <c r="B15" s="132" t="s">
        <v>30</v>
      </c>
      <c r="C15" s="133" t="s">
        <v>64</v>
      </c>
      <c r="D15" s="133" t="s">
        <v>66</v>
      </c>
      <c r="E15" s="133" t="s">
        <v>67</v>
      </c>
      <c r="F15" s="133" t="s">
        <v>71</v>
      </c>
      <c r="G15" s="133" t="s">
        <v>72</v>
      </c>
      <c r="H15" s="133" t="s">
        <v>73</v>
      </c>
      <c r="I15" s="133" t="s">
        <v>83</v>
      </c>
      <c r="J15" s="133" t="s">
        <v>84</v>
      </c>
      <c r="K15" s="133" t="s">
        <v>85</v>
      </c>
      <c r="L15" s="134" t="s">
        <v>86</v>
      </c>
      <c r="M15" s="135" t="s">
        <v>88</v>
      </c>
    </row>
    <row r="16" spans="2:13" ht="13.15" thickBot="1">
      <c r="B16" s="78" t="s">
        <v>29</v>
      </c>
      <c r="C16" s="147">
        <v>45.186509449999996</v>
      </c>
      <c r="D16" s="147">
        <v>45.528857914</v>
      </c>
      <c r="E16" s="147">
        <v>45.786087443</v>
      </c>
      <c r="F16" s="147">
        <v>46.257236331000001</v>
      </c>
      <c r="G16" s="147">
        <v>46.780302318000004</v>
      </c>
      <c r="H16" s="147">
        <v>46.499710269000005</v>
      </c>
      <c r="I16" s="147">
        <v>46.524835793999998</v>
      </c>
      <c r="J16" s="147">
        <v>46.518049660999999</v>
      </c>
      <c r="K16" s="147">
        <v>46.593739931999998</v>
      </c>
      <c r="L16" s="147">
        <v>46.459055248999995</v>
      </c>
      <c r="M16" s="148">
        <v>46.524479356999997</v>
      </c>
    </row>
    <row r="17" spans="2:13">
      <c r="C17" s="35"/>
      <c r="D17" s="64"/>
      <c r="E17" s="64"/>
      <c r="F17" s="64"/>
      <c r="G17" s="64"/>
      <c r="H17" s="64"/>
      <c r="I17" s="64"/>
      <c r="J17" s="64"/>
      <c r="K17" s="64"/>
      <c r="L17" s="64"/>
      <c r="M17" s="52"/>
    </row>
    <row r="18" spans="2:13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3.15">
      <c r="B19" s="63" t="s">
        <v>34</v>
      </c>
      <c r="C19" s="32"/>
      <c r="D19" s="32"/>
      <c r="E19" s="32"/>
      <c r="F19" s="32"/>
      <c r="G19" s="32"/>
      <c r="H19" s="32"/>
      <c r="I19" s="32"/>
      <c r="J19" s="32"/>
      <c r="K19" s="1"/>
    </row>
    <row r="20" spans="2:13" ht="13.5" thickBot="1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3" ht="13.5" thickBot="1">
      <c r="B21" s="127" t="s">
        <v>10</v>
      </c>
      <c r="C21" s="128">
        <v>2019</v>
      </c>
      <c r="D21" s="128">
        <v>2020</v>
      </c>
      <c r="E21" s="128">
        <v>2021</v>
      </c>
      <c r="F21" s="128">
        <v>2022</v>
      </c>
      <c r="G21" s="128">
        <v>2023</v>
      </c>
      <c r="H21" s="128">
        <v>2024</v>
      </c>
      <c r="I21" s="128">
        <v>2025</v>
      </c>
      <c r="J21" s="128">
        <v>2026</v>
      </c>
      <c r="K21" s="128">
        <v>2027</v>
      </c>
      <c r="L21" s="129">
        <v>2028</v>
      </c>
      <c r="M21" s="81"/>
    </row>
    <row r="22" spans="2:13">
      <c r="B22" s="30" t="s">
        <v>11</v>
      </c>
      <c r="C22" s="145">
        <v>35.320180740000005</v>
      </c>
      <c r="D22" s="145">
        <v>35.234394496</v>
      </c>
      <c r="E22" s="145">
        <v>35.158826339000001</v>
      </c>
      <c r="F22" s="145">
        <v>35.079157238000001</v>
      </c>
      <c r="G22" s="145">
        <v>35.015560950999998</v>
      </c>
      <c r="H22" s="145">
        <v>34.980358602999999</v>
      </c>
      <c r="I22" s="145">
        <v>34.954163665000003</v>
      </c>
      <c r="J22" s="145">
        <v>34.952400000000004</v>
      </c>
      <c r="K22" s="145">
        <v>34.952400000000004</v>
      </c>
      <c r="L22" s="146">
        <v>34.952400000000004</v>
      </c>
      <c r="M22" s="81"/>
    </row>
    <row r="23" spans="2:13">
      <c r="B23" s="30" t="s">
        <v>12</v>
      </c>
      <c r="C23" s="94">
        <v>4.9752908483000002</v>
      </c>
      <c r="D23" s="94">
        <v>5.1725522786999996</v>
      </c>
      <c r="E23" s="94">
        <v>5.3560059334999996</v>
      </c>
      <c r="F23" s="94">
        <v>5.7821539749999999</v>
      </c>
      <c r="G23" s="94">
        <v>5.6517077803999998</v>
      </c>
      <c r="H23" s="94">
        <v>5.7541298373999998</v>
      </c>
      <c r="I23" s="94">
        <v>5.6421837438000004</v>
      </c>
      <c r="J23" s="94">
        <v>5.6405000000000003</v>
      </c>
      <c r="K23" s="94">
        <v>5.6405000000000003</v>
      </c>
      <c r="L23" s="36">
        <v>5.6405000000000003</v>
      </c>
      <c r="M23" s="81"/>
    </row>
    <row r="24" spans="2:13">
      <c r="B24" s="30" t="s">
        <v>68</v>
      </c>
      <c r="C24" s="94">
        <v>8.2951948388000005</v>
      </c>
      <c r="D24" s="94">
        <v>8.6524797655000008</v>
      </c>
      <c r="E24" s="94">
        <v>8.8686867590000009</v>
      </c>
      <c r="F24" s="94">
        <v>9.0631348113000012</v>
      </c>
      <c r="G24" s="94">
        <v>9.1252271505999989</v>
      </c>
      <c r="H24" s="94">
        <v>9.5600699202000001</v>
      </c>
      <c r="I24" s="94">
        <v>9.3210454487999996</v>
      </c>
      <c r="J24" s="94">
        <v>9.2989999999999995</v>
      </c>
      <c r="K24" s="94">
        <v>9.2989999999999995</v>
      </c>
      <c r="L24" s="36">
        <v>9.2989999999999995</v>
      </c>
      <c r="M24" s="81"/>
    </row>
    <row r="25" spans="2:13">
      <c r="B25" s="30" t="s">
        <v>69</v>
      </c>
      <c r="C25" s="94">
        <v>48.590666426999995</v>
      </c>
      <c r="D25" s="94">
        <v>49.059426539999997</v>
      </c>
      <c r="E25" s="94">
        <v>49.383519031000006</v>
      </c>
      <c r="F25" s="94">
        <v>49.924446023999998</v>
      </c>
      <c r="G25" s="94">
        <v>49.792495882000004</v>
      </c>
      <c r="H25" s="94">
        <v>50.294558360000003</v>
      </c>
      <c r="I25" s="94">
        <v>49.917392856999996</v>
      </c>
      <c r="J25" s="94">
        <v>49.8919</v>
      </c>
      <c r="K25" s="94">
        <v>49.8919</v>
      </c>
      <c r="L25" s="36">
        <v>49.8919</v>
      </c>
      <c r="M25" s="81"/>
    </row>
    <row r="26" spans="2:13">
      <c r="B26" s="30" t="s">
        <v>70</v>
      </c>
      <c r="C26" s="94">
        <v>9.9560488341000006</v>
      </c>
      <c r="D26" s="94">
        <v>10.043266804</v>
      </c>
      <c r="E26" s="94">
        <v>10.092954280000001</v>
      </c>
      <c r="F26" s="94">
        <v>10.176805183000001</v>
      </c>
      <c r="G26" s="94">
        <v>10.188849376</v>
      </c>
      <c r="H26" s="94">
        <v>10.351772305000001</v>
      </c>
      <c r="I26" s="94">
        <v>10.235867223</v>
      </c>
      <c r="J26" s="94">
        <v>10.227201746999999</v>
      </c>
      <c r="K26" s="94">
        <v>10.226588112</v>
      </c>
      <c r="L26" s="36">
        <v>10.227635484</v>
      </c>
      <c r="M26" s="81"/>
    </row>
    <row r="27" spans="2:13">
      <c r="B27" s="30"/>
      <c r="C27" s="94"/>
      <c r="D27" s="94"/>
      <c r="E27" s="94"/>
      <c r="F27" s="94"/>
      <c r="G27" s="94"/>
      <c r="H27" s="94"/>
      <c r="I27" s="94"/>
      <c r="J27" s="94"/>
      <c r="K27" s="94"/>
      <c r="L27" s="36"/>
      <c r="M27" s="81"/>
    </row>
    <row r="28" spans="2:13">
      <c r="B28" s="30" t="s">
        <v>13</v>
      </c>
      <c r="C28" s="94">
        <v>58.546715261099997</v>
      </c>
      <c r="D28" s="94">
        <v>59.102693343999995</v>
      </c>
      <c r="E28" s="94">
        <v>59.476473311000007</v>
      </c>
      <c r="F28" s="94">
        <v>60.101251206999997</v>
      </c>
      <c r="G28" s="94">
        <v>59.981345258000005</v>
      </c>
      <c r="H28" s="94">
        <v>60.646330665000008</v>
      </c>
      <c r="I28" s="94">
        <v>60.153260079999995</v>
      </c>
      <c r="J28" s="94">
        <v>60.119101747000002</v>
      </c>
      <c r="K28" s="94">
        <v>60.118488112000001</v>
      </c>
      <c r="L28" s="36">
        <v>60.119535483999996</v>
      </c>
      <c r="M28" s="81"/>
    </row>
    <row r="29" spans="2:13">
      <c r="B29" s="30" t="s">
        <v>14</v>
      </c>
      <c r="C29" s="94">
        <v>0.22350684931999998</v>
      </c>
      <c r="D29" s="94">
        <v>0.21783287670999998</v>
      </c>
      <c r="E29" s="94">
        <v>0.20897260274000001</v>
      </c>
      <c r="F29" s="94">
        <v>0.20172602739999998</v>
      </c>
      <c r="G29" s="94">
        <v>0.19547945205</v>
      </c>
      <c r="H29" s="94">
        <v>0.18925753425</v>
      </c>
      <c r="I29" s="94">
        <v>0.18172602739999999</v>
      </c>
      <c r="J29" s="94">
        <v>0.18</v>
      </c>
      <c r="K29" s="94">
        <v>0.18</v>
      </c>
      <c r="L29" s="36">
        <v>0.18049315068000002</v>
      </c>
      <c r="M29" s="81"/>
    </row>
    <row r="30" spans="2:13" ht="13.15" thickBot="1">
      <c r="B30" s="31" t="s">
        <v>29</v>
      </c>
      <c r="C30" s="147">
        <v>58.770222110420001</v>
      </c>
      <c r="D30" s="147">
        <v>59.320526220709993</v>
      </c>
      <c r="E30" s="147">
        <v>59.685445913740004</v>
      </c>
      <c r="F30" s="147">
        <v>60.302977234399997</v>
      </c>
      <c r="G30" s="147">
        <v>60.176824710050006</v>
      </c>
      <c r="H30" s="147">
        <v>60.835588199250004</v>
      </c>
      <c r="I30" s="147">
        <v>60.334986107399999</v>
      </c>
      <c r="J30" s="147">
        <v>60.299101747000002</v>
      </c>
      <c r="K30" s="147">
        <v>60.298488112000001</v>
      </c>
      <c r="L30" s="148">
        <v>60.300028634679997</v>
      </c>
      <c r="M30" s="81"/>
    </row>
    <row r="31" spans="2:13" ht="13.15" thickBot="1">
      <c r="B31" s="3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2:13" ht="13.15">
      <c r="B32" s="132" t="s">
        <v>30</v>
      </c>
      <c r="C32" s="133" t="s">
        <v>64</v>
      </c>
      <c r="D32" s="133" t="s">
        <v>66</v>
      </c>
      <c r="E32" s="133" t="s">
        <v>67</v>
      </c>
      <c r="F32" s="133" t="s">
        <v>71</v>
      </c>
      <c r="G32" s="133" t="s">
        <v>72</v>
      </c>
      <c r="H32" s="133" t="s">
        <v>73</v>
      </c>
      <c r="I32" s="133" t="s">
        <v>83</v>
      </c>
      <c r="J32" s="133" t="s">
        <v>84</v>
      </c>
      <c r="K32" s="133" t="s">
        <v>85</v>
      </c>
      <c r="L32" s="134" t="s">
        <v>86</v>
      </c>
      <c r="M32" s="135" t="s">
        <v>88</v>
      </c>
    </row>
    <row r="33" spans="2:14" ht="13.15" thickBot="1">
      <c r="B33" s="78" t="s">
        <v>29</v>
      </c>
      <c r="C33" s="147">
        <v>59.233055667999999</v>
      </c>
      <c r="D33" s="147">
        <v>59.49566033</v>
      </c>
      <c r="E33" s="147">
        <v>60.201007165</v>
      </c>
      <c r="F33" s="147">
        <v>60.150311559000002</v>
      </c>
      <c r="G33" s="147">
        <v>60.849897443000003</v>
      </c>
      <c r="H33" s="147">
        <v>60.354545760000001</v>
      </c>
      <c r="I33" s="147">
        <v>60.297907262999999</v>
      </c>
      <c r="J33" s="147">
        <v>60.294119336000001</v>
      </c>
      <c r="K33" s="147">
        <v>60.371086367999993</v>
      </c>
      <c r="L33" s="147">
        <v>60.245204577999999</v>
      </c>
      <c r="M33" s="148">
        <v>60.305304937999999</v>
      </c>
    </row>
    <row r="34" spans="2:14">
      <c r="C34" s="35"/>
      <c r="D34" s="64"/>
      <c r="E34" s="64"/>
      <c r="F34" s="64"/>
      <c r="G34" s="64"/>
      <c r="H34" s="64"/>
      <c r="I34" s="64"/>
      <c r="J34" s="64"/>
      <c r="K34" s="64"/>
      <c r="L34" s="64"/>
      <c r="M34" s="52"/>
    </row>
    <row r="35" spans="2:14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4" ht="13.15">
      <c r="B36" s="63" t="s">
        <v>82</v>
      </c>
      <c r="C36" s="32"/>
      <c r="D36" s="32"/>
      <c r="E36" s="32"/>
      <c r="F36" s="32"/>
      <c r="G36" s="32"/>
      <c r="H36" s="32"/>
      <c r="I36" s="32"/>
      <c r="J36" s="32"/>
      <c r="K36" s="1"/>
    </row>
    <row r="37" spans="2:14" ht="13.5" thickBot="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4" ht="13.5" thickBot="1">
      <c r="B38" s="127" t="s">
        <v>10</v>
      </c>
      <c r="C38" s="128">
        <v>2019</v>
      </c>
      <c r="D38" s="128">
        <v>2020</v>
      </c>
      <c r="E38" s="128">
        <v>2021</v>
      </c>
      <c r="F38" s="128">
        <v>2022</v>
      </c>
      <c r="G38" s="128">
        <v>2023</v>
      </c>
      <c r="H38" s="128">
        <v>2024</v>
      </c>
      <c r="I38" s="128">
        <v>2025</v>
      </c>
      <c r="J38" s="128">
        <v>2026</v>
      </c>
      <c r="K38" s="128">
        <v>2027</v>
      </c>
      <c r="L38" s="129">
        <v>2028</v>
      </c>
      <c r="M38" s="81"/>
    </row>
    <row r="39" spans="2:14">
      <c r="B39" s="30" t="s">
        <v>11</v>
      </c>
      <c r="C39" s="145">
        <v>35.506688441999998</v>
      </c>
      <c r="D39" s="145">
        <v>35.420023889999996</v>
      </c>
      <c r="E39" s="145">
        <v>35.343704699</v>
      </c>
      <c r="F39" s="145">
        <v>35.263994242000003</v>
      </c>
      <c r="G39" s="145">
        <v>35.200010150000004</v>
      </c>
      <c r="H39" s="145">
        <v>35.164792392000003</v>
      </c>
      <c r="I39" s="145">
        <v>35.138349642000001</v>
      </c>
      <c r="J39" s="145">
        <v>35.136499999999998</v>
      </c>
      <c r="K39" s="145">
        <v>35.136499999999998</v>
      </c>
      <c r="L39" s="146">
        <v>35.136499999999998</v>
      </c>
      <c r="M39" s="81"/>
    </row>
    <row r="40" spans="2:14">
      <c r="B40" s="30" t="s">
        <v>12</v>
      </c>
      <c r="C40" s="94">
        <v>6.8670753082999996</v>
      </c>
      <c r="D40" s="94">
        <v>7.0405874212999997</v>
      </c>
      <c r="E40" s="94">
        <v>7.1551227761999998</v>
      </c>
      <c r="F40" s="94">
        <v>7.1717953879999996</v>
      </c>
      <c r="G40" s="94">
        <v>7.1457195374000007</v>
      </c>
      <c r="H40" s="94">
        <v>7.0890894314999997</v>
      </c>
      <c r="I40" s="94">
        <v>7.3944228943999999</v>
      </c>
      <c r="J40" s="94">
        <v>7.3920000000000003</v>
      </c>
      <c r="K40" s="94">
        <v>7.3920000000000003</v>
      </c>
      <c r="L40" s="36">
        <v>7.3920000000000003</v>
      </c>
      <c r="M40" s="81"/>
    </row>
    <row r="41" spans="2:14">
      <c r="B41" s="30" t="s">
        <v>68</v>
      </c>
      <c r="C41" s="94">
        <v>8.7936597965000001</v>
      </c>
      <c r="D41" s="94">
        <v>9.1668149873999987</v>
      </c>
      <c r="E41" s="94">
        <v>9.3918483971000004</v>
      </c>
      <c r="F41" s="94">
        <v>9.5905526613999985</v>
      </c>
      <c r="G41" s="94">
        <v>9.6618570407999993</v>
      </c>
      <c r="H41" s="94">
        <v>10.105425924999999</v>
      </c>
      <c r="I41" s="94">
        <v>9.852246021900001</v>
      </c>
      <c r="J41" s="94">
        <v>9.8290000000000006</v>
      </c>
      <c r="K41" s="94">
        <v>9.8290000000000006</v>
      </c>
      <c r="L41" s="36">
        <v>9.8290000000000006</v>
      </c>
      <c r="M41" s="81"/>
    </row>
    <row r="42" spans="2:14">
      <c r="B42" s="30" t="s">
        <v>69</v>
      </c>
      <c r="C42" s="94">
        <v>51.167423546999999</v>
      </c>
      <c r="D42" s="94">
        <v>51.627426299</v>
      </c>
      <c r="E42" s="94">
        <v>51.890675872999999</v>
      </c>
      <c r="F42" s="94">
        <v>52.026342290999999</v>
      </c>
      <c r="G42" s="94">
        <v>52.007586728</v>
      </c>
      <c r="H42" s="94">
        <v>52.359307749000003</v>
      </c>
      <c r="I42" s="94">
        <v>52.385018558999995</v>
      </c>
      <c r="J42" s="94">
        <v>52.357500000000002</v>
      </c>
      <c r="K42" s="94">
        <v>52.357500000000002</v>
      </c>
      <c r="L42" s="36">
        <v>52.357500000000002</v>
      </c>
      <c r="M42" s="81"/>
    </row>
    <row r="43" spans="2:14">
      <c r="B43" s="30" t="s">
        <v>70</v>
      </c>
      <c r="C43" s="94">
        <v>2.4994263899</v>
      </c>
      <c r="D43" s="94">
        <v>2.5891607932</v>
      </c>
      <c r="E43" s="94">
        <v>2.6473990026000003</v>
      </c>
      <c r="F43" s="94">
        <v>2.7067427296000002</v>
      </c>
      <c r="G43" s="94">
        <v>2.7284769409000003</v>
      </c>
      <c r="H43" s="94">
        <v>2.8381464273999999</v>
      </c>
      <c r="I43" s="94">
        <v>2.7944312952999999</v>
      </c>
      <c r="J43" s="94">
        <v>2.7901168296000001</v>
      </c>
      <c r="K43" s="94">
        <v>2.7899260079000001</v>
      </c>
      <c r="L43" s="36">
        <v>2.7901131455999999</v>
      </c>
      <c r="M43" s="81"/>
      <c r="N43" s="26"/>
    </row>
    <row r="44" spans="2:14">
      <c r="B44" s="30"/>
      <c r="C44" s="94"/>
      <c r="D44" s="94"/>
      <c r="E44" s="94"/>
      <c r="F44" s="94"/>
      <c r="G44" s="94"/>
      <c r="H44" s="94"/>
      <c r="I44" s="94"/>
      <c r="J44" s="94"/>
      <c r="K44" s="94"/>
      <c r="L44" s="36"/>
      <c r="M44" s="81"/>
    </row>
    <row r="45" spans="2:14">
      <c r="B45" s="30" t="s">
        <v>13</v>
      </c>
      <c r="C45" s="94">
        <v>53.6668499369</v>
      </c>
      <c r="D45" s="94">
        <v>54.216587092200001</v>
      </c>
      <c r="E45" s="94">
        <v>54.538074875600003</v>
      </c>
      <c r="F45" s="94">
        <v>54.733085020600001</v>
      </c>
      <c r="G45" s="94">
        <v>54.736063668900002</v>
      </c>
      <c r="H45" s="94">
        <v>55.197454176400001</v>
      </c>
      <c r="I45" s="94">
        <v>55.179449854299996</v>
      </c>
      <c r="J45" s="94">
        <v>55.147616829600004</v>
      </c>
      <c r="K45" s="94">
        <v>55.147426007900002</v>
      </c>
      <c r="L45" s="36">
        <v>55.147613145600005</v>
      </c>
      <c r="M45" s="81"/>
    </row>
    <row r="46" spans="2:14">
      <c r="B46" s="30" t="s">
        <v>14</v>
      </c>
      <c r="C46" s="94">
        <v>0.21973972603000003</v>
      </c>
      <c r="D46" s="94">
        <v>0.21206575342</v>
      </c>
      <c r="E46" s="94">
        <v>0.20447945204999998</v>
      </c>
      <c r="F46" s="94">
        <v>0.1977260274</v>
      </c>
      <c r="G46" s="94">
        <v>0.19147945205</v>
      </c>
      <c r="H46" s="94">
        <v>0.18524657534</v>
      </c>
      <c r="I46" s="94">
        <v>0.17772602739999999</v>
      </c>
      <c r="J46" s="94">
        <v>0.17599999999999999</v>
      </c>
      <c r="K46" s="94">
        <v>0.17599999999999999</v>
      </c>
      <c r="L46" s="36">
        <v>0.17648219177999999</v>
      </c>
      <c r="M46" s="81"/>
    </row>
    <row r="47" spans="2:14" ht="13.15" thickBot="1">
      <c r="B47" s="31" t="s">
        <v>29</v>
      </c>
      <c r="C47" s="147">
        <v>53.88658966293</v>
      </c>
      <c r="D47" s="147">
        <v>54.42865284562</v>
      </c>
      <c r="E47" s="147">
        <v>54.742554327650005</v>
      </c>
      <c r="F47" s="147">
        <v>54.930811048000002</v>
      </c>
      <c r="G47" s="147">
        <v>54.927543120949998</v>
      </c>
      <c r="H47" s="147">
        <v>55.382700751740003</v>
      </c>
      <c r="I47" s="147">
        <v>55.357175881699995</v>
      </c>
      <c r="J47" s="147">
        <v>55.323616829600006</v>
      </c>
      <c r="K47" s="147">
        <v>55.323426007900004</v>
      </c>
      <c r="L47" s="148">
        <v>55.324095337380008</v>
      </c>
      <c r="M47" s="81"/>
    </row>
    <row r="48" spans="2:14" ht="13.15" thickBot="1">
      <c r="B48" s="3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2:13" ht="13.15">
      <c r="B49" s="132" t="s">
        <v>30</v>
      </c>
      <c r="C49" s="133" t="s">
        <v>64</v>
      </c>
      <c r="D49" s="133" t="s">
        <v>66</v>
      </c>
      <c r="E49" s="133" t="s">
        <v>67</v>
      </c>
      <c r="F49" s="133" t="s">
        <v>71</v>
      </c>
      <c r="G49" s="133" t="s">
        <v>72</v>
      </c>
      <c r="H49" s="133" t="s">
        <v>73</v>
      </c>
      <c r="I49" s="133" t="s">
        <v>83</v>
      </c>
      <c r="J49" s="133" t="s">
        <v>84</v>
      </c>
      <c r="K49" s="133" t="s">
        <v>85</v>
      </c>
      <c r="L49" s="134" t="s">
        <v>86</v>
      </c>
      <c r="M49" s="135" t="s">
        <v>88</v>
      </c>
    </row>
    <row r="50" spans="2:13" ht="13.15" thickBot="1">
      <c r="B50" s="78" t="s">
        <v>29</v>
      </c>
      <c r="C50" s="147">
        <v>54.350437452999998</v>
      </c>
      <c r="D50" s="147">
        <v>54.591145256000004</v>
      </c>
      <c r="E50" s="147">
        <v>54.930961474</v>
      </c>
      <c r="F50" s="147">
        <v>54.851338946000006</v>
      </c>
      <c r="G50" s="147">
        <v>55.409486545999997</v>
      </c>
      <c r="H50" s="147">
        <v>55.265224539000002</v>
      </c>
      <c r="I50" s="147">
        <v>55.337979402999999</v>
      </c>
      <c r="J50" s="147">
        <v>55.322307463999998</v>
      </c>
      <c r="K50" s="147">
        <v>55.397091936999999</v>
      </c>
      <c r="L50" s="147">
        <v>55.256610475999999</v>
      </c>
      <c r="M50" s="148">
        <v>55.331239490999998</v>
      </c>
    </row>
    <row r="51" spans="2:13">
      <c r="C51" s="35"/>
      <c r="D51" s="64"/>
      <c r="E51" s="64"/>
      <c r="F51" s="64"/>
      <c r="G51" s="64"/>
      <c r="H51" s="64"/>
      <c r="I51" s="64"/>
      <c r="J51" s="64"/>
      <c r="K51" s="64"/>
      <c r="L51" s="64"/>
      <c r="M51" s="52"/>
    </row>
    <row r="52" spans="2:13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3.15">
      <c r="B53" s="63" t="s">
        <v>78</v>
      </c>
      <c r="C53" s="32"/>
      <c r="D53" s="32"/>
      <c r="E53" s="32"/>
      <c r="F53" s="32"/>
      <c r="G53" s="32"/>
      <c r="H53" s="32"/>
      <c r="I53" s="32"/>
      <c r="J53" s="32"/>
      <c r="K53" s="1"/>
    </row>
    <row r="54" spans="2:13" ht="13.5" thickBot="1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3" ht="13.5" thickBot="1">
      <c r="B55" s="127" t="s">
        <v>10</v>
      </c>
      <c r="C55" s="128">
        <v>2019</v>
      </c>
      <c r="D55" s="128">
        <v>2020</v>
      </c>
      <c r="E55" s="128">
        <v>2021</v>
      </c>
      <c r="F55" s="128">
        <v>2022</v>
      </c>
      <c r="G55" s="128">
        <v>2023</v>
      </c>
      <c r="H55" s="128">
        <v>2024</v>
      </c>
      <c r="I55" s="128">
        <v>2025</v>
      </c>
      <c r="J55" s="128">
        <v>2026</v>
      </c>
      <c r="K55" s="128">
        <v>2027</v>
      </c>
      <c r="L55" s="129">
        <v>2028</v>
      </c>
      <c r="M55" s="81"/>
    </row>
    <row r="56" spans="2:13">
      <c r="B56" s="30" t="s">
        <v>11</v>
      </c>
      <c r="C56" s="145">
        <v>40.73595005</v>
      </c>
      <c r="D56" s="145">
        <v>40.636951733000004</v>
      </c>
      <c r="E56" s="145">
        <v>40.54991192</v>
      </c>
      <c r="F56" s="145">
        <v>40.457929429999993</v>
      </c>
      <c r="G56" s="145">
        <v>40.384346295</v>
      </c>
      <c r="H56" s="145">
        <v>40.344129588000001</v>
      </c>
      <c r="I56" s="145">
        <v>40.313977195</v>
      </c>
      <c r="J56" s="145">
        <v>40.311900000000001</v>
      </c>
      <c r="K56" s="145">
        <v>40.311900000000001</v>
      </c>
      <c r="L56" s="146">
        <v>40.311900000000001</v>
      </c>
      <c r="M56" s="81"/>
    </row>
    <row r="57" spans="2:13">
      <c r="B57" s="30" t="s">
        <v>12</v>
      </c>
      <c r="C57" s="94">
        <v>6.2752592657999999</v>
      </c>
      <c r="D57" s="94">
        <v>6.5640641932000001</v>
      </c>
      <c r="E57" s="94">
        <v>6.7151296646</v>
      </c>
      <c r="F57" s="94">
        <v>6.6999523951999995</v>
      </c>
      <c r="G57" s="94">
        <v>6.6123992076000002</v>
      </c>
      <c r="H57" s="94">
        <v>6.9504945790999999</v>
      </c>
      <c r="I57" s="94">
        <v>6.8356439421999999</v>
      </c>
      <c r="J57" s="94">
        <v>6.8334999999999999</v>
      </c>
      <c r="K57" s="94">
        <v>6.8334999999999999</v>
      </c>
      <c r="L57" s="36">
        <v>6.8334999999999999</v>
      </c>
      <c r="M57" s="81"/>
    </row>
    <row r="58" spans="2:13">
      <c r="B58" s="30" t="s">
        <v>68</v>
      </c>
      <c r="C58" s="94">
        <v>8.528551479499999</v>
      </c>
      <c r="D58" s="94">
        <v>8.8919332243000007</v>
      </c>
      <c r="E58" s="94">
        <v>9.1105969222000009</v>
      </c>
      <c r="F58" s="94">
        <v>9.3073158774000007</v>
      </c>
      <c r="G58" s="94">
        <v>9.3696866339000007</v>
      </c>
      <c r="H58" s="94">
        <v>9.8104236877999984</v>
      </c>
      <c r="I58" s="94">
        <v>9.5631416370000011</v>
      </c>
      <c r="J58" s="94">
        <v>9.5399999999999991</v>
      </c>
      <c r="K58" s="94">
        <v>9.5399999999999991</v>
      </c>
      <c r="L58" s="36">
        <v>9.5399999999999991</v>
      </c>
      <c r="M58" s="81"/>
    </row>
    <row r="59" spans="2:13">
      <c r="B59" s="30" t="s">
        <v>69</v>
      </c>
      <c r="C59" s="94">
        <v>55.539760796000003</v>
      </c>
      <c r="D59" s="94">
        <v>56.092949150000003</v>
      </c>
      <c r="E59" s="94">
        <v>56.375638507000005</v>
      </c>
      <c r="F59" s="94">
        <v>56.465197703000001</v>
      </c>
      <c r="G59" s="94">
        <v>56.366432137000004</v>
      </c>
      <c r="H59" s="94">
        <v>57.105047854999995</v>
      </c>
      <c r="I59" s="94">
        <v>56.712762774000005</v>
      </c>
      <c r="J59" s="94">
        <v>56.685400000000001</v>
      </c>
      <c r="K59" s="94">
        <v>56.685400000000001</v>
      </c>
      <c r="L59" s="36">
        <v>56.685400000000001</v>
      </c>
      <c r="M59" s="81"/>
    </row>
    <row r="60" spans="2:13">
      <c r="B60" s="30" t="s">
        <v>70</v>
      </c>
      <c r="C60" s="94">
        <v>13.688794792000001</v>
      </c>
      <c r="D60" s="94">
        <v>13.817136962000001</v>
      </c>
      <c r="E60" s="94">
        <v>13.994552914</v>
      </c>
      <c r="F60" s="94">
        <v>14.150767698999999</v>
      </c>
      <c r="G60" s="94">
        <v>14.214295185999999</v>
      </c>
      <c r="H60" s="94">
        <v>14.438077514</v>
      </c>
      <c r="I60" s="94">
        <v>14.330023985</v>
      </c>
      <c r="J60" s="94">
        <v>14.320637242999998</v>
      </c>
      <c r="K60" s="94">
        <v>14.319367527000001</v>
      </c>
      <c r="L60" s="36">
        <v>14.320909213</v>
      </c>
      <c r="M60" s="81"/>
    </row>
    <row r="61" spans="2:13">
      <c r="B61" s="30"/>
      <c r="C61" s="94"/>
      <c r="D61" s="94"/>
      <c r="E61" s="94"/>
      <c r="F61" s="94"/>
      <c r="G61" s="94"/>
      <c r="H61" s="94"/>
      <c r="I61" s="94"/>
      <c r="J61" s="94"/>
      <c r="K61" s="94"/>
      <c r="L61" s="36"/>
      <c r="M61" s="81"/>
    </row>
    <row r="62" spans="2:13">
      <c r="B62" s="30" t="s">
        <v>13</v>
      </c>
      <c r="C62" s="94">
        <v>69.228555588000006</v>
      </c>
      <c r="D62" s="94">
        <v>69.910086112000002</v>
      </c>
      <c r="E62" s="94">
        <v>70.370191421000001</v>
      </c>
      <c r="F62" s="94">
        <v>70.615965402</v>
      </c>
      <c r="G62" s="94">
        <v>70.580727323000005</v>
      </c>
      <c r="H62" s="94">
        <v>71.543125368999995</v>
      </c>
      <c r="I62" s="94">
        <v>71.042786759000009</v>
      </c>
      <c r="J62" s="94">
        <v>71.006037242999994</v>
      </c>
      <c r="K62" s="94">
        <v>71.004767526999998</v>
      </c>
      <c r="L62" s="36">
        <v>71.006309213000009</v>
      </c>
      <c r="M62" s="81"/>
    </row>
    <row r="63" spans="2:13">
      <c r="B63" s="30" t="s">
        <v>14</v>
      </c>
      <c r="C63" s="94">
        <v>0.30772602740000005</v>
      </c>
      <c r="D63" s="94">
        <v>0.29553698630000003</v>
      </c>
      <c r="E63" s="94">
        <v>0.28271232877000002</v>
      </c>
      <c r="F63" s="94">
        <v>0.27321917808000001</v>
      </c>
      <c r="G63" s="94">
        <v>0.26346575342</v>
      </c>
      <c r="H63" s="94">
        <v>0.25493424658000002</v>
      </c>
      <c r="I63" s="94">
        <v>0.24521917808000002</v>
      </c>
      <c r="J63" s="94">
        <v>0.24299999999999999</v>
      </c>
      <c r="K63" s="94">
        <v>0.24299999999999999</v>
      </c>
      <c r="L63" s="36">
        <v>0.24366575341999999</v>
      </c>
      <c r="M63" s="81"/>
    </row>
    <row r="64" spans="2:13" ht="13.15" thickBot="1">
      <c r="B64" s="31" t="s">
        <v>29</v>
      </c>
      <c r="C64" s="147">
        <v>69.5362816154</v>
      </c>
      <c r="D64" s="147">
        <v>70.205623098299995</v>
      </c>
      <c r="E64" s="147">
        <v>70.652903749770005</v>
      </c>
      <c r="F64" s="147">
        <v>70.889184580079998</v>
      </c>
      <c r="G64" s="147">
        <v>70.844193076419998</v>
      </c>
      <c r="H64" s="147">
        <v>71.798059615580001</v>
      </c>
      <c r="I64" s="147">
        <v>71.288005937080015</v>
      </c>
      <c r="J64" s="147">
        <v>71.249037242999989</v>
      </c>
      <c r="K64" s="147">
        <v>71.247767526999993</v>
      </c>
      <c r="L64" s="148">
        <v>71.249974966420012</v>
      </c>
      <c r="M64" s="81"/>
    </row>
    <row r="65" spans="2:13" ht="13.15" thickBot="1">
      <c r="B65" s="3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2:13" ht="13.15">
      <c r="B66" s="132" t="s">
        <v>30</v>
      </c>
      <c r="C66" s="133" t="s">
        <v>64</v>
      </c>
      <c r="D66" s="133" t="s">
        <v>66</v>
      </c>
      <c r="E66" s="133" t="s">
        <v>67</v>
      </c>
      <c r="F66" s="133" t="s">
        <v>71</v>
      </c>
      <c r="G66" s="133" t="s">
        <v>72</v>
      </c>
      <c r="H66" s="133" t="s">
        <v>73</v>
      </c>
      <c r="I66" s="133" t="s">
        <v>83</v>
      </c>
      <c r="J66" s="133" t="s">
        <v>84</v>
      </c>
      <c r="K66" s="133" t="s">
        <v>85</v>
      </c>
      <c r="L66" s="134" t="s">
        <v>86</v>
      </c>
      <c r="M66" s="135" t="s">
        <v>88</v>
      </c>
    </row>
    <row r="67" spans="2:13" ht="13.15" thickBot="1">
      <c r="B67" s="78" t="s">
        <v>29</v>
      </c>
      <c r="C67" s="147">
        <v>70.094634159999998</v>
      </c>
      <c r="D67" s="147">
        <v>70.459459247000012</v>
      </c>
      <c r="E67" s="147">
        <v>70.877191183999997</v>
      </c>
      <c r="F67" s="147">
        <v>70.769283153000003</v>
      </c>
      <c r="G67" s="147">
        <v>71.74880914500001</v>
      </c>
      <c r="H67" s="147">
        <v>71.309412270999999</v>
      </c>
      <c r="I67" s="147">
        <v>71.247028741999998</v>
      </c>
      <c r="J67" s="147">
        <v>71.247086246999999</v>
      </c>
      <c r="K67" s="147">
        <v>71.337811087999995</v>
      </c>
      <c r="L67" s="147">
        <v>71.175885721</v>
      </c>
      <c r="M67" s="148">
        <v>71.251082893000003</v>
      </c>
    </row>
    <row r="70" spans="2:13" ht="13.15">
      <c r="B70" s="63" t="s">
        <v>79</v>
      </c>
      <c r="C70" s="32"/>
      <c r="D70" s="32"/>
      <c r="E70" s="32"/>
      <c r="F70" s="32"/>
      <c r="G70" s="32"/>
      <c r="H70" s="32"/>
      <c r="I70" s="32"/>
      <c r="J70" s="32"/>
      <c r="K70" s="1"/>
    </row>
    <row r="71" spans="2:13" ht="13.5" thickBot="1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3" ht="13.5" thickBot="1">
      <c r="B72" s="127" t="s">
        <v>10</v>
      </c>
      <c r="C72" s="128">
        <v>2019</v>
      </c>
      <c r="D72" s="128">
        <v>2020</v>
      </c>
      <c r="E72" s="128">
        <v>2021</v>
      </c>
      <c r="F72" s="128">
        <v>2022</v>
      </c>
      <c r="G72" s="128">
        <v>2023</v>
      </c>
      <c r="H72" s="128">
        <v>2024</v>
      </c>
      <c r="I72" s="128">
        <v>2025</v>
      </c>
      <c r="J72" s="128">
        <v>2026</v>
      </c>
      <c r="K72" s="128">
        <v>2027</v>
      </c>
      <c r="L72" s="129">
        <v>2028</v>
      </c>
      <c r="M72" s="81"/>
    </row>
    <row r="73" spans="2:13">
      <c r="B73" s="30" t="s">
        <v>11</v>
      </c>
      <c r="C73" s="145">
        <v>30.662371304000001</v>
      </c>
      <c r="D73" s="145">
        <v>30.587780406</v>
      </c>
      <c r="E73" s="145">
        <v>30.521947410999999</v>
      </c>
      <c r="F73" s="145">
        <v>30.452718228999998</v>
      </c>
      <c r="G73" s="145">
        <v>30.397989000000003</v>
      </c>
      <c r="H73" s="145">
        <v>30.367012883000001</v>
      </c>
      <c r="I73" s="145">
        <v>30.344730771999998</v>
      </c>
      <c r="J73" s="145">
        <v>30.3432</v>
      </c>
      <c r="K73" s="145">
        <v>30.3432</v>
      </c>
      <c r="L73" s="146">
        <v>30.3432</v>
      </c>
      <c r="M73" s="81"/>
    </row>
    <row r="74" spans="2:13">
      <c r="B74" s="30" t="s">
        <v>12</v>
      </c>
      <c r="C74" s="94">
        <v>4.4360059006000006</v>
      </c>
      <c r="D74" s="94">
        <v>4.5514890720999999</v>
      </c>
      <c r="E74" s="94">
        <v>4.6462220912000003</v>
      </c>
      <c r="F74" s="94">
        <v>4.6669116110000006</v>
      </c>
      <c r="G74" s="94">
        <v>4.6627575322999997</v>
      </c>
      <c r="H74" s="94">
        <v>4.6737744270000006</v>
      </c>
      <c r="I74" s="94">
        <v>4.6380208314000004</v>
      </c>
      <c r="J74" s="94">
        <v>4.6364000000000001</v>
      </c>
      <c r="K74" s="94">
        <v>4.6364000000000001</v>
      </c>
      <c r="L74" s="36">
        <v>4.6364000000000001</v>
      </c>
      <c r="M74" s="81"/>
    </row>
    <row r="75" spans="2:13">
      <c r="B75" s="30" t="s">
        <v>68</v>
      </c>
      <c r="C75" s="94">
        <v>6.9600228097999999</v>
      </c>
      <c r="D75" s="94">
        <v>7.2577429125999995</v>
      </c>
      <c r="E75" s="94">
        <v>7.4375994864999999</v>
      </c>
      <c r="F75" s="94">
        <v>7.5993772224000002</v>
      </c>
      <c r="G75" s="94">
        <v>7.6520627803999997</v>
      </c>
      <c r="H75" s="94">
        <v>8.0125526881999996</v>
      </c>
      <c r="I75" s="94">
        <v>7.8116709898999996</v>
      </c>
      <c r="J75" s="94">
        <v>7.7930000000000001</v>
      </c>
      <c r="K75" s="94">
        <v>7.7930000000000001</v>
      </c>
      <c r="L75" s="36">
        <v>7.7930000000000001</v>
      </c>
      <c r="M75" s="81"/>
    </row>
    <row r="76" spans="2:13">
      <c r="B76" s="30" t="s">
        <v>69</v>
      </c>
      <c r="C76" s="94">
        <v>42.058400014</v>
      </c>
      <c r="D76" s="94">
        <v>42.397012390999997</v>
      </c>
      <c r="E76" s="94">
        <v>42.605768988999998</v>
      </c>
      <c r="F76" s="94">
        <v>42.719007061999996</v>
      </c>
      <c r="G76" s="94">
        <v>42.712809313000001</v>
      </c>
      <c r="H76" s="94">
        <v>43.053339998000006</v>
      </c>
      <c r="I76" s="94">
        <v>42.794422593</v>
      </c>
      <c r="J76" s="94">
        <v>42.772599999999997</v>
      </c>
      <c r="K76" s="94">
        <v>42.772599999999997</v>
      </c>
      <c r="L76" s="36">
        <v>42.772599999999997</v>
      </c>
      <c r="M76" s="81"/>
    </row>
    <row r="77" spans="2:13">
      <c r="B77" s="30" t="s">
        <v>70</v>
      </c>
      <c r="C77" s="94">
        <v>4.3121639259000002</v>
      </c>
      <c r="D77" s="94">
        <v>4.4532435185000008</v>
      </c>
      <c r="E77" s="94">
        <v>4.5451922053000002</v>
      </c>
      <c r="F77" s="94">
        <v>4.6234342880000003</v>
      </c>
      <c r="G77" s="94">
        <v>4.6497740947999997</v>
      </c>
      <c r="H77" s="94">
        <v>4.8148698027999997</v>
      </c>
      <c r="I77" s="94">
        <v>4.7193333763999998</v>
      </c>
      <c r="J77" s="94">
        <v>4.7120182812000007</v>
      </c>
      <c r="K77" s="94">
        <v>4.7118739078999994</v>
      </c>
      <c r="L77" s="36">
        <v>4.7121827735999995</v>
      </c>
      <c r="M77" s="81"/>
    </row>
    <row r="78" spans="2:13">
      <c r="B78" s="30"/>
      <c r="C78" s="94"/>
      <c r="D78" s="94"/>
      <c r="E78" s="94"/>
      <c r="F78" s="94"/>
      <c r="G78" s="94"/>
      <c r="H78" s="94"/>
      <c r="I78" s="94"/>
      <c r="J78" s="94"/>
      <c r="K78" s="94"/>
      <c r="L78" s="36"/>
      <c r="M78" s="81"/>
    </row>
    <row r="79" spans="2:13">
      <c r="B79" s="30" t="s">
        <v>13</v>
      </c>
      <c r="C79" s="94">
        <v>46.370563939900002</v>
      </c>
      <c r="D79" s="94">
        <v>46.8502559095</v>
      </c>
      <c r="E79" s="94">
        <v>47.150961194299995</v>
      </c>
      <c r="F79" s="94">
        <v>47.342441349999994</v>
      </c>
      <c r="G79" s="94">
        <v>47.362583407800003</v>
      </c>
      <c r="H79" s="94">
        <v>47.868209800800003</v>
      </c>
      <c r="I79" s="94">
        <v>47.513755969400002</v>
      </c>
      <c r="J79" s="94">
        <v>47.4846182812</v>
      </c>
      <c r="K79" s="94">
        <v>47.484473907899996</v>
      </c>
      <c r="L79" s="36">
        <v>47.484782773599996</v>
      </c>
      <c r="M79" s="81"/>
    </row>
    <row r="80" spans="2:13">
      <c r="B80" s="30" t="s">
        <v>14</v>
      </c>
      <c r="C80" s="94">
        <v>0.27198630136999996</v>
      </c>
      <c r="D80" s="94">
        <v>0.26270136985999998</v>
      </c>
      <c r="E80" s="94">
        <v>0.25297260274</v>
      </c>
      <c r="F80" s="94">
        <v>0.24497260274000002</v>
      </c>
      <c r="G80" s="94">
        <v>0.23697260274000001</v>
      </c>
      <c r="H80" s="94">
        <v>0.22886301370000001</v>
      </c>
      <c r="I80" s="94">
        <v>0.21997260274000002</v>
      </c>
      <c r="J80" s="94">
        <v>0.218</v>
      </c>
      <c r="K80" s="94">
        <v>0.218</v>
      </c>
      <c r="L80" s="36">
        <v>0.21859726026999998</v>
      </c>
      <c r="M80" s="81"/>
    </row>
    <row r="81" spans="2:13" ht="13.15" thickBot="1">
      <c r="B81" s="31" t="s">
        <v>29</v>
      </c>
      <c r="C81" s="147">
        <v>46.642550241270001</v>
      </c>
      <c r="D81" s="147">
        <v>47.112957279359996</v>
      </c>
      <c r="E81" s="147">
        <v>47.403933797039997</v>
      </c>
      <c r="F81" s="147">
        <v>47.587413952739993</v>
      </c>
      <c r="G81" s="147">
        <v>47.599556010540006</v>
      </c>
      <c r="H81" s="147">
        <v>48.097072814500002</v>
      </c>
      <c r="I81" s="147">
        <v>47.733728572140002</v>
      </c>
      <c r="J81" s="147">
        <v>47.702618281200003</v>
      </c>
      <c r="K81" s="147">
        <v>47.7024739079</v>
      </c>
      <c r="L81" s="148">
        <v>47.703380033869998</v>
      </c>
      <c r="M81" s="81"/>
    </row>
    <row r="82" spans="2:13" ht="13.15" thickBot="1">
      <c r="B82" s="3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2:13" ht="13.15">
      <c r="B83" s="132" t="s">
        <v>30</v>
      </c>
      <c r="C83" s="133" t="s">
        <v>64</v>
      </c>
      <c r="D83" s="133" t="s">
        <v>66</v>
      </c>
      <c r="E83" s="133" t="s">
        <v>67</v>
      </c>
      <c r="F83" s="133" t="s">
        <v>71</v>
      </c>
      <c r="G83" s="133" t="s">
        <v>72</v>
      </c>
      <c r="H83" s="133" t="s">
        <v>73</v>
      </c>
      <c r="I83" s="133" t="s">
        <v>83</v>
      </c>
      <c r="J83" s="133" t="s">
        <v>84</v>
      </c>
      <c r="K83" s="133" t="s">
        <v>85</v>
      </c>
      <c r="L83" s="134" t="s">
        <v>86</v>
      </c>
      <c r="M83" s="135" t="s">
        <v>88</v>
      </c>
    </row>
    <row r="84" spans="2:13" ht="13.15" thickBot="1">
      <c r="B84" s="78" t="s">
        <v>29</v>
      </c>
      <c r="C84" s="147">
        <v>47.044259324000002</v>
      </c>
      <c r="D84" s="147">
        <v>47.271421705999998</v>
      </c>
      <c r="E84" s="147">
        <v>47.580016880000002</v>
      </c>
      <c r="F84" s="147">
        <v>47.531067165000003</v>
      </c>
      <c r="G84" s="147">
        <v>48.125186384000003</v>
      </c>
      <c r="H84" s="147">
        <v>47.734905439000002</v>
      </c>
      <c r="I84" s="147">
        <v>47.704310510000006</v>
      </c>
      <c r="J84" s="147">
        <v>47.701289719000002</v>
      </c>
      <c r="K84" s="147">
        <v>47.759848229000006</v>
      </c>
      <c r="L84" s="147">
        <v>47.656244489999999</v>
      </c>
      <c r="M84" s="148">
        <v>47.71017638</v>
      </c>
    </row>
    <row r="85" spans="2:13"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54"/>
    </row>
    <row r="86" spans="2:13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2:13" ht="13.15">
      <c r="B87" s="63" t="s">
        <v>113</v>
      </c>
      <c r="C87" s="32"/>
      <c r="D87" s="32"/>
      <c r="E87" s="32"/>
      <c r="F87" s="32"/>
      <c r="G87" s="32"/>
      <c r="H87" s="32"/>
      <c r="I87" s="32"/>
      <c r="J87" s="32"/>
      <c r="K87" s="3"/>
      <c r="L87" s="3"/>
      <c r="M87" s="3"/>
    </row>
    <row r="88" spans="2:13" ht="13.5" thickBot="1">
      <c r="B88" s="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2:13" ht="13.5" thickBot="1">
      <c r="B89" s="127" t="s">
        <v>10</v>
      </c>
      <c r="C89" s="128">
        <v>2019</v>
      </c>
      <c r="D89" s="128">
        <v>2020</v>
      </c>
      <c r="E89" s="128">
        <v>2021</v>
      </c>
      <c r="F89" s="128">
        <v>2022</v>
      </c>
      <c r="G89" s="128">
        <v>2023</v>
      </c>
      <c r="H89" s="128">
        <v>2024</v>
      </c>
      <c r="I89" s="128">
        <v>2025</v>
      </c>
      <c r="J89" s="128">
        <v>2026</v>
      </c>
      <c r="K89" s="128">
        <v>2027</v>
      </c>
      <c r="L89" s="129">
        <v>2028</v>
      </c>
      <c r="M89" s="22"/>
    </row>
    <row r="90" spans="2:13">
      <c r="B90" s="30" t="s">
        <v>11</v>
      </c>
      <c r="C90" s="94">
        <v>170.26646618499998</v>
      </c>
      <c r="D90" s="94">
        <v>169.85230635900001</v>
      </c>
      <c r="E90" s="94">
        <v>169.48750098599999</v>
      </c>
      <c r="F90" s="94">
        <v>169.10397975700002</v>
      </c>
      <c r="G90" s="94">
        <v>168.79738501099999</v>
      </c>
      <c r="H90" s="94">
        <v>168.62826763799998</v>
      </c>
      <c r="I90" s="94">
        <v>168.502592166</v>
      </c>
      <c r="J90" s="94">
        <v>168.494</v>
      </c>
      <c r="K90" s="94">
        <v>168.494</v>
      </c>
      <c r="L90" s="146">
        <v>168.494</v>
      </c>
      <c r="M90" s="22"/>
    </row>
    <row r="91" spans="2:13">
      <c r="B91" s="30" t="s">
        <v>12</v>
      </c>
      <c r="C91" s="94">
        <v>27.115423804500001</v>
      </c>
      <c r="D91" s="94">
        <v>28.086968174500001</v>
      </c>
      <c r="E91" s="94">
        <v>28.834535047799996</v>
      </c>
      <c r="F91" s="94">
        <v>29.173559046699999</v>
      </c>
      <c r="G91" s="94">
        <v>29.4619810049</v>
      </c>
      <c r="H91" s="94">
        <v>29.68926669</v>
      </c>
      <c r="I91" s="94">
        <v>29.727661357899997</v>
      </c>
      <c r="J91" s="94">
        <v>29.718499999999999</v>
      </c>
      <c r="K91" s="94">
        <v>29.718499999999999</v>
      </c>
      <c r="L91" s="36">
        <v>29.718499999999999</v>
      </c>
      <c r="M91" s="22"/>
    </row>
    <row r="92" spans="2:13">
      <c r="B92" s="30" t="s">
        <v>68</v>
      </c>
      <c r="C92" s="94">
        <v>37.618243856199996</v>
      </c>
      <c r="D92" s="94">
        <v>39.223770700300001</v>
      </c>
      <c r="E92" s="94">
        <v>40.193037408400002</v>
      </c>
      <c r="F92" s="94">
        <v>41.060259284499999</v>
      </c>
      <c r="G92" s="94">
        <v>41.347593715900004</v>
      </c>
      <c r="H92" s="94">
        <v>43.285298690399998</v>
      </c>
      <c r="I92" s="94">
        <v>42.199693081700005</v>
      </c>
      <c r="J92" s="94">
        <v>42.098999999999997</v>
      </c>
      <c r="K92" s="94">
        <v>42.098999999999997</v>
      </c>
      <c r="L92" s="36">
        <v>42.098999999999997</v>
      </c>
      <c r="M92" s="22"/>
    </row>
    <row r="93" spans="2:13">
      <c r="B93" s="30" t="s">
        <v>69</v>
      </c>
      <c r="C93" s="94">
        <v>235.00013384599998</v>
      </c>
      <c r="D93" s="94">
        <v>237.16304523300002</v>
      </c>
      <c r="E93" s="94">
        <v>238.51507344200002</v>
      </c>
      <c r="F93" s="94">
        <v>239.337798088</v>
      </c>
      <c r="G93" s="94">
        <v>239.60695973300002</v>
      </c>
      <c r="H93" s="94">
        <v>241.60283301800001</v>
      </c>
      <c r="I93" s="94">
        <v>240.429946605</v>
      </c>
      <c r="J93" s="94">
        <v>240.31150000000002</v>
      </c>
      <c r="K93" s="94">
        <v>240.31150000000002</v>
      </c>
      <c r="L93" s="36">
        <v>240.31150000000002</v>
      </c>
      <c r="M93" s="22"/>
    </row>
    <row r="94" spans="2:13">
      <c r="B94" s="30" t="s">
        <v>70</v>
      </c>
      <c r="C94" s="94">
        <v>37.307686812800007</v>
      </c>
      <c r="D94" s="94">
        <v>37.981292413300004</v>
      </c>
      <c r="E94" s="94">
        <v>38.532597114599994</v>
      </c>
      <c r="F94" s="94">
        <v>39.098325692400003</v>
      </c>
      <c r="G94" s="94">
        <v>39.328417508100003</v>
      </c>
      <c r="H94" s="94">
        <v>40.210274872599996</v>
      </c>
      <c r="I94" s="94">
        <v>39.844367452100002</v>
      </c>
      <c r="J94" s="94">
        <v>39.807982042500001</v>
      </c>
      <c r="K94" s="94">
        <v>39.805729144499999</v>
      </c>
      <c r="L94" s="36">
        <v>39.808892363299996</v>
      </c>
      <c r="M94" s="22"/>
    </row>
    <row r="95" spans="2:13">
      <c r="B95" s="30"/>
      <c r="C95" s="94"/>
      <c r="D95" s="94"/>
      <c r="E95" s="94"/>
      <c r="F95" s="94"/>
      <c r="G95" s="94"/>
      <c r="H95" s="94"/>
      <c r="I95" s="94"/>
      <c r="J95" s="94"/>
      <c r="K95" s="94"/>
      <c r="L95" s="36"/>
      <c r="M95" s="22"/>
    </row>
    <row r="96" spans="2:13">
      <c r="B96" s="30" t="s">
        <v>13</v>
      </c>
      <c r="C96" s="94">
        <v>272.30782065880004</v>
      </c>
      <c r="D96" s="94">
        <v>275.14433764630002</v>
      </c>
      <c r="E96" s="94">
        <v>277.04767055660005</v>
      </c>
      <c r="F96" s="94">
        <v>278.43612378039995</v>
      </c>
      <c r="G96" s="94">
        <v>278.93537724110001</v>
      </c>
      <c r="H96" s="94">
        <v>281.81310789060001</v>
      </c>
      <c r="I96" s="94">
        <v>280.27431405710001</v>
      </c>
      <c r="J96" s="94">
        <v>280.11948204249995</v>
      </c>
      <c r="K96" s="94">
        <v>280.11722914450002</v>
      </c>
      <c r="L96" s="36">
        <v>280.12039236329997</v>
      </c>
      <c r="M96" s="22"/>
    </row>
    <row r="97" spans="2:13">
      <c r="B97" s="30" t="s">
        <v>14</v>
      </c>
      <c r="C97" s="94">
        <v>1.21968493152</v>
      </c>
      <c r="D97" s="94">
        <v>1.1783972602599999</v>
      </c>
      <c r="E97" s="94">
        <v>1.1326164383499999</v>
      </c>
      <c r="F97" s="94">
        <v>1.0951232876700001</v>
      </c>
      <c r="G97" s="94">
        <v>1.05887671231</v>
      </c>
      <c r="H97" s="94">
        <v>1.0242465753500001</v>
      </c>
      <c r="I97" s="94">
        <v>0.98412328767000012</v>
      </c>
      <c r="J97" s="94">
        <v>0.97499999999999998</v>
      </c>
      <c r="K97" s="94">
        <v>0.97499999999999998</v>
      </c>
      <c r="L97" s="36">
        <v>0.97767123285999991</v>
      </c>
      <c r="M97" s="22"/>
    </row>
    <row r="98" spans="2:13" ht="13.15" thickBot="1">
      <c r="B98" s="31" t="s">
        <v>29</v>
      </c>
      <c r="C98" s="147">
        <v>273.52750559032</v>
      </c>
      <c r="D98" s="147">
        <v>276.32273490655996</v>
      </c>
      <c r="E98" s="147">
        <v>278.18028699495</v>
      </c>
      <c r="F98" s="147">
        <v>279.53124706807</v>
      </c>
      <c r="G98" s="147">
        <v>279.99425395341001</v>
      </c>
      <c r="H98" s="147">
        <v>282.83735446595</v>
      </c>
      <c r="I98" s="147">
        <v>281.25843734477002</v>
      </c>
      <c r="J98" s="147">
        <v>281.09448204249998</v>
      </c>
      <c r="K98" s="147">
        <v>281.09222914449998</v>
      </c>
      <c r="L98" s="148">
        <v>281.09806359616005</v>
      </c>
      <c r="M98" s="22"/>
    </row>
    <row r="99" spans="2:13" ht="13.15" thickBot="1">
      <c r="B99" s="3"/>
      <c r="C99" s="76"/>
      <c r="D99" s="76"/>
      <c r="E99" s="22"/>
      <c r="F99" s="22"/>
      <c r="G99" s="22"/>
      <c r="H99" s="22"/>
      <c r="I99" s="22"/>
      <c r="J99" s="22"/>
      <c r="K99" s="22"/>
      <c r="L99" s="22"/>
      <c r="M99" s="22"/>
    </row>
    <row r="100" spans="2:13" ht="13.15">
      <c r="B100" s="132" t="s">
        <v>30</v>
      </c>
      <c r="C100" s="133" t="s">
        <v>64</v>
      </c>
      <c r="D100" s="133" t="s">
        <v>66</v>
      </c>
      <c r="E100" s="133" t="s">
        <v>67</v>
      </c>
      <c r="F100" s="133" t="s">
        <v>71</v>
      </c>
      <c r="G100" s="133" t="s">
        <v>72</v>
      </c>
      <c r="H100" s="133" t="s">
        <v>73</v>
      </c>
      <c r="I100" s="133" t="s">
        <v>83</v>
      </c>
      <c r="J100" s="133" t="s">
        <v>84</v>
      </c>
      <c r="K100" s="133" t="s">
        <v>85</v>
      </c>
      <c r="L100" s="134" t="s">
        <v>86</v>
      </c>
      <c r="M100" s="135" t="s">
        <v>88</v>
      </c>
    </row>
    <row r="101" spans="2:13" ht="13.15" thickBot="1">
      <c r="B101" s="78" t="s">
        <v>29</v>
      </c>
      <c r="C101" s="147">
        <v>275.90889605500001</v>
      </c>
      <c r="D101" s="147">
        <v>277.34654445300004</v>
      </c>
      <c r="E101" s="147">
        <v>279.37526414600001</v>
      </c>
      <c r="F101" s="147">
        <v>279.55923715400002</v>
      </c>
      <c r="G101" s="147">
        <v>282.91368183600002</v>
      </c>
      <c r="H101" s="147">
        <v>281.163798278</v>
      </c>
      <c r="I101" s="147">
        <v>281.11206171200001</v>
      </c>
      <c r="J101" s="147">
        <v>281.08285242699998</v>
      </c>
      <c r="K101" s="147">
        <v>281.45957755400002</v>
      </c>
      <c r="L101" s="147">
        <v>280.79300051399997</v>
      </c>
      <c r="M101" s="148">
        <v>281.12228305899998</v>
      </c>
    </row>
    <row r="102" spans="2:13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54"/>
    </row>
    <row r="103" spans="2:13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</sheetData>
  <phoneticPr fontId="0" type="noConversion"/>
  <pageMargins left="0.75" right="0.75" top="1" bottom="1" header="0.5" footer="0.5"/>
  <pageSetup paperSize="8" scale="45" fitToHeight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72A4E-7248-47D9-BB36-D6E49424F185}">
  <dimension ref="B1:L45"/>
  <sheetViews>
    <sheetView workbookViewId="0">
      <selection activeCell="I1" sqref="I1"/>
    </sheetView>
  </sheetViews>
  <sheetFormatPr defaultRowHeight="12.75"/>
  <sheetData>
    <row r="1" spans="2:12" ht="13.15">
      <c r="B1" s="1" t="s">
        <v>118</v>
      </c>
      <c r="L1" s="1" t="s">
        <v>119</v>
      </c>
    </row>
    <row r="23" spans="2:12" ht="13.15">
      <c r="B23" s="1" t="s">
        <v>120</v>
      </c>
      <c r="L23" s="1" t="s">
        <v>121</v>
      </c>
    </row>
    <row r="45" spans="2:12" ht="13.15">
      <c r="B45" s="1" t="s">
        <v>122</v>
      </c>
      <c r="L45" s="1" t="s">
        <v>123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 tint="0.39997558519241921"/>
  </sheetPr>
  <dimension ref="B1:E96"/>
  <sheetViews>
    <sheetView showGridLines="0" zoomScaleNormal="100" workbookViewId="0">
      <selection activeCell="E1" sqref="E1"/>
    </sheetView>
  </sheetViews>
  <sheetFormatPr defaultColWidth="9.1328125" defaultRowHeight="12.75"/>
  <cols>
    <col min="1" max="1" width="3.73046875" style="2" customWidth="1"/>
    <col min="2" max="2" width="23.1328125" style="2" customWidth="1"/>
    <col min="3" max="3" width="15.1328125" style="2" customWidth="1"/>
    <col min="4" max="4" width="21.265625" style="2" customWidth="1"/>
    <col min="5" max="5" width="20.3984375" style="2" customWidth="1"/>
    <col min="6" max="16384" width="9.1328125" style="2"/>
  </cols>
  <sheetData>
    <row r="1" spans="2:5" s="81" customFormat="1"/>
    <row r="2" spans="2:5" ht="13.15">
      <c r="B2" s="1" t="s">
        <v>114</v>
      </c>
      <c r="D2" s="18"/>
    </row>
    <row r="3" spans="2:5" ht="13.15" thickBot="1">
      <c r="D3" s="18"/>
    </row>
    <row r="4" spans="2:5" s="37" customFormat="1" ht="27" customHeight="1" thickBot="1">
      <c r="B4" s="136" t="s">
        <v>0</v>
      </c>
      <c r="C4" s="137" t="s">
        <v>89</v>
      </c>
      <c r="D4" s="137" t="s">
        <v>37</v>
      </c>
      <c r="E4" s="138" t="s">
        <v>90</v>
      </c>
    </row>
    <row r="5" spans="2:5">
      <c r="B5" s="40" t="s">
        <v>25</v>
      </c>
      <c r="C5" s="125">
        <v>28.373356309999998</v>
      </c>
      <c r="D5" s="125">
        <v>27.492195114165774</v>
      </c>
      <c r="E5" s="67">
        <v>27.939810440000002</v>
      </c>
    </row>
    <row r="6" spans="2:5">
      <c r="B6" s="40" t="s">
        <v>26</v>
      </c>
      <c r="C6" s="125">
        <v>4.2394186139000007</v>
      </c>
      <c r="D6" s="125">
        <v>3.7221320825540336</v>
      </c>
      <c r="E6" s="67">
        <v>4.0394288120999997</v>
      </c>
    </row>
    <row r="7" spans="2:5">
      <c r="B7" s="40" t="s">
        <v>27</v>
      </c>
      <c r="C7" s="125">
        <v>11.1333889688</v>
      </c>
      <c r="D7" s="125">
        <v>11.772418484637921</v>
      </c>
      <c r="E7" s="67">
        <v>11.530234552900001</v>
      </c>
    </row>
    <row r="8" spans="2:5">
      <c r="B8" s="40" t="s">
        <v>18</v>
      </c>
      <c r="C8" s="125">
        <v>0</v>
      </c>
      <c r="D8" s="125">
        <v>0</v>
      </c>
      <c r="E8" s="67">
        <v>0</v>
      </c>
    </row>
    <row r="9" spans="2:5">
      <c r="B9" s="40" t="s">
        <v>28</v>
      </c>
      <c r="C9" s="125">
        <v>43.746163892699997</v>
      </c>
      <c r="D9" s="125">
        <v>42.986745681357732</v>
      </c>
      <c r="E9" s="67">
        <v>43.509473804999999</v>
      </c>
    </row>
    <row r="10" spans="2:5" ht="13.15" thickBot="1">
      <c r="B10" s="40" t="s">
        <v>14</v>
      </c>
      <c r="C10" s="125">
        <v>0.20249315068000001</v>
      </c>
      <c r="D10" s="125">
        <v>0.20414635822875155</v>
      </c>
      <c r="E10" s="67">
        <v>0.20272602739999998</v>
      </c>
    </row>
    <row r="11" spans="2:5" ht="13.9" thickTop="1" thickBot="1">
      <c r="B11" s="139" t="s">
        <v>15</v>
      </c>
      <c r="C11" s="149">
        <v>43.948657043379995</v>
      </c>
      <c r="D11" s="149">
        <v>43.190892039586487</v>
      </c>
      <c r="E11" s="150">
        <v>43.712199832399996</v>
      </c>
    </row>
    <row r="14" spans="2:5" ht="13.15">
      <c r="B14" s="1" t="s">
        <v>115</v>
      </c>
      <c r="D14" s="18"/>
    </row>
    <row r="15" spans="2:5" ht="13.15" thickBot="1">
      <c r="D15" s="18"/>
    </row>
    <row r="16" spans="2:5" s="37" customFormat="1" ht="27" customHeight="1" thickBot="1">
      <c r="B16" s="136" t="s">
        <v>0</v>
      </c>
      <c r="C16" s="137" t="s">
        <v>89</v>
      </c>
      <c r="D16" s="137" t="s">
        <v>37</v>
      </c>
      <c r="E16" s="138" t="s">
        <v>90</v>
      </c>
    </row>
    <row r="17" spans="2:5">
      <c r="B17" s="40" t="s">
        <v>25</v>
      </c>
      <c r="C17" s="125">
        <v>35.669837763000004</v>
      </c>
      <c r="D17" s="125">
        <v>34.19759118283423</v>
      </c>
      <c r="E17" s="67">
        <v>34.519029546999995</v>
      </c>
    </row>
    <row r="18" spans="2:5">
      <c r="B18" s="40" t="s">
        <v>26</v>
      </c>
      <c r="C18" s="125">
        <v>4.7912496670999998</v>
      </c>
      <c r="D18" s="125">
        <v>4.4726137634459668</v>
      </c>
      <c r="E18" s="67">
        <v>4.7394426021999996</v>
      </c>
    </row>
    <row r="19" spans="2:5">
      <c r="B19" s="40" t="s">
        <v>27</v>
      </c>
      <c r="C19" s="125">
        <v>18.035784378800003</v>
      </c>
      <c r="D19" s="125">
        <v>18.286698361362085</v>
      </c>
      <c r="E19" s="67">
        <v>18.0847269476</v>
      </c>
    </row>
    <row r="20" spans="2:5">
      <c r="B20" s="40" t="s">
        <v>18</v>
      </c>
      <c r="C20" s="125">
        <v>0</v>
      </c>
      <c r="D20" s="125">
        <v>0</v>
      </c>
      <c r="E20" s="67">
        <v>0</v>
      </c>
    </row>
    <row r="21" spans="2:5">
      <c r="B21" s="40" t="s">
        <v>28</v>
      </c>
      <c r="C21" s="125">
        <v>58.496871808900003</v>
      </c>
      <c r="D21" s="125">
        <v>56.956903307642278</v>
      </c>
      <c r="E21" s="67">
        <v>57.343199096799992</v>
      </c>
    </row>
    <row r="22" spans="2:5" ht="13.15" thickBot="1">
      <c r="B22" s="40" t="s">
        <v>14</v>
      </c>
      <c r="C22" s="125">
        <v>0.2237260274</v>
      </c>
      <c r="D22" s="125">
        <v>0.21967834677124937</v>
      </c>
      <c r="E22" s="67">
        <v>0.22195890410999999</v>
      </c>
    </row>
    <row r="23" spans="2:5" ht="13.9" thickTop="1" thickBot="1">
      <c r="B23" s="139" t="s">
        <v>15</v>
      </c>
      <c r="C23" s="149">
        <v>58.720597836300001</v>
      </c>
      <c r="D23" s="149">
        <v>57.176581654413525</v>
      </c>
      <c r="E23" s="150">
        <v>57.565158000909989</v>
      </c>
    </row>
    <row r="26" spans="2:5" ht="13.15">
      <c r="B26" s="1" t="s">
        <v>116</v>
      </c>
    </row>
    <row r="27" spans="2:5" ht="13.15" thickBot="1"/>
    <row r="28" spans="2:5" s="37" customFormat="1" ht="27" customHeight="1" thickBot="1">
      <c r="B28" s="136" t="s">
        <v>0</v>
      </c>
      <c r="C28" s="137" t="s">
        <v>89</v>
      </c>
      <c r="D28" s="137" t="s">
        <v>37</v>
      </c>
      <c r="E28" s="138" t="s">
        <v>90</v>
      </c>
    </row>
    <row r="29" spans="2:5">
      <c r="B29" s="40" t="s">
        <v>25</v>
      </c>
      <c r="C29" s="125">
        <v>35.899148587000006</v>
      </c>
      <c r="D29" s="125">
        <v>32.776288994000005</v>
      </c>
      <c r="E29" s="67">
        <v>34.039278041999999</v>
      </c>
    </row>
    <row r="30" spans="2:5">
      <c r="B30" s="40" t="s">
        <v>26</v>
      </c>
      <c r="C30" s="125">
        <v>6.5766208108999997</v>
      </c>
      <c r="D30" s="125">
        <v>6.3870287079999999</v>
      </c>
      <c r="E30" s="67">
        <v>6.8233940762000005</v>
      </c>
    </row>
    <row r="31" spans="2:5">
      <c r="B31" s="40" t="s">
        <v>27</v>
      </c>
      <c r="C31" s="125">
        <v>11.024266007300001</v>
      </c>
      <c r="D31" s="125">
        <v>11.759780338999999</v>
      </c>
      <c r="E31" s="67">
        <v>11.181421408900002</v>
      </c>
    </row>
    <row r="32" spans="2:5">
      <c r="B32" s="40" t="s">
        <v>18</v>
      </c>
      <c r="C32" s="125">
        <v>0</v>
      </c>
      <c r="D32" s="125">
        <v>0</v>
      </c>
      <c r="E32" s="67">
        <v>0</v>
      </c>
    </row>
    <row r="33" spans="2:5">
      <c r="B33" s="40" t="s">
        <v>28</v>
      </c>
      <c r="C33" s="125">
        <v>53.500035405200009</v>
      </c>
      <c r="D33" s="125">
        <v>50.923098041000003</v>
      </c>
      <c r="E33" s="67">
        <v>52.044093527100003</v>
      </c>
    </row>
    <row r="34" spans="2:5" ht="13.15" thickBot="1">
      <c r="B34" s="40" t="s">
        <v>14</v>
      </c>
      <c r="C34" s="125">
        <v>0.22471232877</v>
      </c>
      <c r="D34" s="125">
        <v>0.22223696500000123</v>
      </c>
      <c r="E34" s="67">
        <v>0.22046575341999999</v>
      </c>
    </row>
    <row r="35" spans="2:5" ht="13.9" thickTop="1" thickBot="1">
      <c r="B35" s="139" t="s">
        <v>15</v>
      </c>
      <c r="C35" s="149">
        <v>53.724747733970013</v>
      </c>
      <c r="D35" s="149">
        <v>51.145335006000003</v>
      </c>
      <c r="E35" s="150">
        <v>52.264559280520004</v>
      </c>
    </row>
    <row r="36" spans="2:5">
      <c r="D36" s="3"/>
    </row>
    <row r="37" spans="2:5">
      <c r="D37" s="3"/>
    </row>
    <row r="38" spans="2:5" ht="13.15">
      <c r="B38" s="1" t="s">
        <v>117</v>
      </c>
    </row>
    <row r="39" spans="2:5" ht="13.15" thickBot="1"/>
    <row r="40" spans="2:5" s="39" customFormat="1" ht="27" customHeight="1" thickBot="1">
      <c r="B40" s="136" t="s">
        <v>0</v>
      </c>
      <c r="C40" s="137" t="s">
        <v>89</v>
      </c>
      <c r="D40" s="137" t="s">
        <v>37</v>
      </c>
      <c r="E40" s="138" t="s">
        <v>90</v>
      </c>
    </row>
    <row r="41" spans="2:5">
      <c r="B41" s="40" t="s">
        <v>25</v>
      </c>
      <c r="C41" s="125">
        <v>41.150191685999999</v>
      </c>
      <c r="D41" s="125">
        <v>38.948069670999999</v>
      </c>
      <c r="E41" s="67">
        <v>39.627373028000001</v>
      </c>
    </row>
    <row r="42" spans="2:5">
      <c r="B42" s="40" t="s">
        <v>26</v>
      </c>
      <c r="C42" s="125">
        <v>6.0409811464000001</v>
      </c>
      <c r="D42" s="125">
        <v>5.3914860620000011</v>
      </c>
      <c r="E42" s="67">
        <v>5.8938073825000004</v>
      </c>
    </row>
    <row r="43" spans="2:5">
      <c r="B43" s="40" t="s">
        <v>27</v>
      </c>
      <c r="C43" s="125">
        <v>21.800893191900002</v>
      </c>
      <c r="D43" s="125">
        <v>22.315461388999999</v>
      </c>
      <c r="E43" s="67">
        <v>24.157846272</v>
      </c>
    </row>
    <row r="44" spans="2:5">
      <c r="B44" s="40" t="s">
        <v>18</v>
      </c>
      <c r="C44" s="125">
        <v>0</v>
      </c>
      <c r="D44" s="125">
        <v>0</v>
      </c>
      <c r="E44" s="67">
        <v>0</v>
      </c>
    </row>
    <row r="45" spans="2:5">
      <c r="B45" s="40" t="s">
        <v>28</v>
      </c>
      <c r="C45" s="125">
        <v>68.992066024300001</v>
      </c>
      <c r="D45" s="125">
        <v>66.655017122000004</v>
      </c>
      <c r="E45" s="67">
        <v>69.679026682499995</v>
      </c>
    </row>
    <row r="46" spans="2:5" ht="13.15" thickBot="1">
      <c r="B46" s="40" t="s">
        <v>14</v>
      </c>
      <c r="C46" s="125">
        <v>0.31669863013999999</v>
      </c>
      <c r="D46" s="125">
        <v>0.31327212199998755</v>
      </c>
      <c r="E46" s="67">
        <v>0.31069863013999999</v>
      </c>
    </row>
    <row r="47" spans="2:5" ht="13.9" thickTop="1" thickBot="1">
      <c r="B47" s="139" t="s">
        <v>15</v>
      </c>
      <c r="C47" s="149">
        <v>69.308764654439997</v>
      </c>
      <c r="D47" s="149">
        <v>66.96828924399999</v>
      </c>
      <c r="E47" s="150">
        <v>69.98972531263999</v>
      </c>
    </row>
    <row r="48" spans="2:5">
      <c r="D48" s="3"/>
    </row>
    <row r="49" spans="2:5">
      <c r="D49" s="3"/>
    </row>
    <row r="50" spans="2:5" ht="13.15">
      <c r="B50" s="1" t="s">
        <v>124</v>
      </c>
    </row>
    <row r="51" spans="2:5" ht="13.15" thickBot="1"/>
    <row r="52" spans="2:5" s="37" customFormat="1" ht="33.75" customHeight="1" thickBot="1">
      <c r="B52" s="136" t="s">
        <v>0</v>
      </c>
      <c r="C52" s="137" t="s">
        <v>89</v>
      </c>
      <c r="D52" s="137" t="s">
        <v>37</v>
      </c>
      <c r="E52" s="138" t="s">
        <v>90</v>
      </c>
    </row>
    <row r="53" spans="2:5">
      <c r="B53" s="40" t="s">
        <v>25</v>
      </c>
      <c r="C53" s="125">
        <v>30.943512202000001</v>
      </c>
      <c r="D53" s="125">
        <v>29.286770191000002</v>
      </c>
      <c r="E53" s="67">
        <v>29.595573047000002</v>
      </c>
    </row>
    <row r="54" spans="2:5">
      <c r="B54" s="40" t="s">
        <v>26</v>
      </c>
      <c r="C54" s="125">
        <v>4.2852926908999995</v>
      </c>
      <c r="D54" s="125">
        <v>4.1840212810000006</v>
      </c>
      <c r="E54" s="67">
        <v>4.4655701402000005</v>
      </c>
    </row>
    <row r="55" spans="2:5">
      <c r="B55" s="40" t="s">
        <v>27</v>
      </c>
      <c r="C55" s="125">
        <v>11.0941811594</v>
      </c>
      <c r="D55" s="125">
        <v>11.824600618</v>
      </c>
      <c r="E55" s="67">
        <v>11.1948482342</v>
      </c>
    </row>
    <row r="56" spans="2:5">
      <c r="B56" s="40" t="s">
        <v>18</v>
      </c>
      <c r="C56" s="125">
        <v>0</v>
      </c>
      <c r="D56" s="125">
        <v>0</v>
      </c>
      <c r="E56" s="67">
        <v>0</v>
      </c>
    </row>
    <row r="57" spans="2:5">
      <c r="B57" s="40" t="s">
        <v>28</v>
      </c>
      <c r="C57" s="125">
        <v>46.322986052300003</v>
      </c>
      <c r="D57" s="125">
        <v>45.29539209</v>
      </c>
      <c r="E57" s="67">
        <v>45.255991421400005</v>
      </c>
    </row>
    <row r="58" spans="2:5" ht="13.15" thickBot="1">
      <c r="B58" s="40" t="s">
        <v>14</v>
      </c>
      <c r="C58" s="125">
        <v>0.27672602740000002</v>
      </c>
      <c r="D58" s="125">
        <v>0.27469696000000998</v>
      </c>
      <c r="E58" s="67">
        <v>0.27495890411000001</v>
      </c>
    </row>
    <row r="59" spans="2:5" ht="13.9" thickTop="1" thickBot="1">
      <c r="B59" s="139" t="s">
        <v>15</v>
      </c>
      <c r="C59" s="149">
        <v>46.599712079700005</v>
      </c>
      <c r="D59" s="149">
        <v>45.570089050000007</v>
      </c>
      <c r="E59" s="150">
        <v>45.530950325510005</v>
      </c>
    </row>
    <row r="60" spans="2:5">
      <c r="D60" s="3"/>
    </row>
    <row r="62" spans="2:5" ht="13.15">
      <c r="B62" s="1" t="s">
        <v>125</v>
      </c>
    </row>
    <row r="63" spans="2:5" ht="13.15" thickBot="1"/>
    <row r="64" spans="2:5" s="37" customFormat="1" ht="27" customHeight="1" thickBot="1">
      <c r="B64" s="136" t="s">
        <v>0</v>
      </c>
      <c r="C64" s="137" t="s">
        <v>89</v>
      </c>
      <c r="D64" s="137" t="s">
        <v>37</v>
      </c>
      <c r="E64" s="138" t="s">
        <v>90</v>
      </c>
    </row>
    <row r="65" spans="2:5">
      <c r="B65" s="40" t="s">
        <v>25</v>
      </c>
      <c r="C65" s="125">
        <v>172.036046548</v>
      </c>
      <c r="D65" s="125">
        <v>162.70091515300001</v>
      </c>
      <c r="E65" s="66">
        <v>165.72106410400002</v>
      </c>
    </row>
    <row r="66" spans="2:5">
      <c r="B66" s="40" t="s">
        <v>26</v>
      </c>
      <c r="C66" s="125">
        <v>25.933562929200001</v>
      </c>
      <c r="D66" s="125">
        <v>24.157281897000001</v>
      </c>
      <c r="E66" s="67">
        <v>25.9616430132</v>
      </c>
    </row>
    <row r="67" spans="2:5">
      <c r="B67" s="40" t="s">
        <v>27</v>
      </c>
      <c r="C67" s="125">
        <v>73.088513706200004</v>
      </c>
      <c r="D67" s="125">
        <v>75.958959192000009</v>
      </c>
      <c r="E67" s="67">
        <v>76.149077415600019</v>
      </c>
    </row>
    <row r="68" spans="2:5">
      <c r="B68" s="40" t="s">
        <v>18</v>
      </c>
      <c r="C68" s="125">
        <v>0</v>
      </c>
      <c r="D68" s="125">
        <v>0</v>
      </c>
      <c r="E68" s="67">
        <v>0</v>
      </c>
    </row>
    <row r="69" spans="2:5">
      <c r="B69" s="40" t="s">
        <v>28</v>
      </c>
      <c r="C69" s="125">
        <v>271.05812318339997</v>
      </c>
      <c r="D69" s="125">
        <v>262.81715624200001</v>
      </c>
      <c r="E69" s="67">
        <v>267.83178453279999</v>
      </c>
    </row>
    <row r="70" spans="2:5" ht="13.15" thickBot="1">
      <c r="B70" s="40" t="s">
        <v>14</v>
      </c>
      <c r="C70" s="125">
        <v>1.2443561643900001</v>
      </c>
      <c r="D70" s="125">
        <v>1.2340307519999998</v>
      </c>
      <c r="E70" s="151">
        <v>1.2308082191800001</v>
      </c>
    </row>
    <row r="71" spans="2:5" ht="13.9" thickTop="1" thickBot="1">
      <c r="B71" s="139" t="s">
        <v>15</v>
      </c>
      <c r="C71" s="149">
        <v>272.30247934778998</v>
      </c>
      <c r="D71" s="149">
        <v>264.05118699400003</v>
      </c>
      <c r="E71" s="150">
        <v>269.06259275197999</v>
      </c>
    </row>
    <row r="72" spans="2:5">
      <c r="C72" s="77"/>
      <c r="D72" s="77"/>
    </row>
    <row r="74" spans="2:5">
      <c r="B74" s="14"/>
      <c r="C74" s="14"/>
      <c r="D74" s="14"/>
      <c r="E74" s="14"/>
    </row>
    <row r="75" spans="2:5">
      <c r="C75" s="16"/>
      <c r="D75" s="16"/>
    </row>
    <row r="76" spans="2:5" ht="13.15">
      <c r="B76" s="1" t="s">
        <v>147</v>
      </c>
      <c r="C76" s="1"/>
    </row>
    <row r="77" spans="2:5" ht="13.15" thickBot="1">
      <c r="C77" s="16"/>
    </row>
    <row r="78" spans="2:5" s="38" customFormat="1" ht="26.65" thickBot="1">
      <c r="B78" s="140" t="s">
        <v>16</v>
      </c>
      <c r="C78" s="137" t="s">
        <v>41</v>
      </c>
      <c r="D78" s="141" t="s">
        <v>42</v>
      </c>
      <c r="E78" s="138" t="s">
        <v>91</v>
      </c>
    </row>
    <row r="79" spans="2:5">
      <c r="B79" s="40" t="s">
        <v>36</v>
      </c>
      <c r="C79" s="60">
        <v>43465</v>
      </c>
      <c r="D79" s="124">
        <v>24.154</v>
      </c>
      <c r="E79" s="66">
        <v>29.96</v>
      </c>
    </row>
    <row r="80" spans="2:5">
      <c r="B80" s="40" t="s">
        <v>32</v>
      </c>
      <c r="C80" s="61">
        <v>43465</v>
      </c>
      <c r="D80" s="125">
        <v>31.771899999999999</v>
      </c>
      <c r="E80" s="67">
        <v>37.97</v>
      </c>
    </row>
    <row r="81" spans="2:5">
      <c r="B81" s="40" t="s">
        <v>81</v>
      </c>
      <c r="C81" s="61">
        <v>43497</v>
      </c>
      <c r="D81" s="125">
        <v>30.147300000000001</v>
      </c>
      <c r="E81" s="67">
        <v>37.156999999999996</v>
      </c>
    </row>
    <row r="82" spans="2:5">
      <c r="B82" s="40" t="s">
        <v>31</v>
      </c>
      <c r="C82" s="61">
        <v>43465</v>
      </c>
      <c r="D82" s="125">
        <v>34.811399999999999</v>
      </c>
      <c r="E82" s="67">
        <v>44.088117966733002</v>
      </c>
    </row>
    <row r="83" spans="2:5" ht="13.15" thickBot="1">
      <c r="B83" s="41" t="s">
        <v>33</v>
      </c>
      <c r="C83" s="62">
        <v>43465</v>
      </c>
      <c r="D83" s="126">
        <v>26.490400000000001</v>
      </c>
      <c r="E83" s="68">
        <v>33.33</v>
      </c>
    </row>
    <row r="84" spans="2:5">
      <c r="C84" s="16"/>
      <c r="D84" s="16"/>
    </row>
    <row r="85" spans="2:5">
      <c r="C85" s="16"/>
      <c r="D85" s="16"/>
    </row>
    <row r="86" spans="2:5" s="28" customFormat="1" ht="13.15">
      <c r="B86" s="1" t="s">
        <v>148</v>
      </c>
      <c r="C86" s="27"/>
      <c r="D86" s="27"/>
    </row>
    <row r="87" spans="2:5" ht="13.15" thickBot="1">
      <c r="C87" s="16"/>
      <c r="D87" s="16"/>
    </row>
    <row r="88" spans="2:5" ht="13.5" thickBot="1">
      <c r="B88" s="142" t="s">
        <v>16</v>
      </c>
      <c r="C88" s="143" t="s">
        <v>43</v>
      </c>
      <c r="D88" s="144" t="s">
        <v>42</v>
      </c>
    </row>
    <row r="89" spans="2:5">
      <c r="B89" s="40" t="s">
        <v>36</v>
      </c>
      <c r="C89" s="55">
        <v>43672</v>
      </c>
      <c r="D89" s="56">
        <v>3.45</v>
      </c>
    </row>
    <row r="90" spans="2:5">
      <c r="B90" s="40" t="s">
        <v>32</v>
      </c>
      <c r="C90" s="55">
        <v>43702</v>
      </c>
      <c r="D90" s="56">
        <v>4.8099999999999996</v>
      </c>
    </row>
    <row r="91" spans="2:5">
      <c r="B91" s="40" t="s">
        <v>81</v>
      </c>
      <c r="C91" s="55">
        <v>43671</v>
      </c>
      <c r="D91" s="56">
        <v>3.78</v>
      </c>
    </row>
    <row r="92" spans="2:5">
      <c r="B92" s="40" t="s">
        <v>31</v>
      </c>
      <c r="C92" s="55">
        <v>43702</v>
      </c>
      <c r="D92" s="56">
        <v>6.18</v>
      </c>
    </row>
    <row r="93" spans="2:5" ht="13.15" thickBot="1">
      <c r="B93" s="41" t="s">
        <v>33</v>
      </c>
      <c r="C93" s="62">
        <v>43671</v>
      </c>
      <c r="D93" s="57">
        <v>3.16</v>
      </c>
    </row>
    <row r="94" spans="2:5">
      <c r="D94" s="16"/>
    </row>
    <row r="95" spans="2:5">
      <c r="C95" s="16"/>
    </row>
    <row r="96" spans="2:5">
      <c r="B96" s="14"/>
      <c r="C96" s="21"/>
      <c r="D96" s="14"/>
      <c r="E96" s="14"/>
    </row>
  </sheetData>
  <phoneticPr fontId="0" type="noConversion"/>
  <pageMargins left="0.75" right="0.75" top="1" bottom="1" header="0.5" footer="0.5"/>
  <pageSetup paperSize="8" scale="80" orientation="portrait" r:id="rId1"/>
  <headerFooter alignWithMargins="0">
    <oddHeader>&amp;A</oddHeader>
    <oddFooter>&amp;L&amp;BNational Grid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51</vt:i4>
      </vt:variant>
    </vt:vector>
  </HeadingPairs>
  <TitlesOfParts>
    <vt:vector size="57" baseType="lpstr">
      <vt:lpstr>Menu</vt:lpstr>
      <vt:lpstr>Appendix A1 - Data Tables</vt:lpstr>
      <vt:lpstr>Appendix A1 - Charts</vt:lpstr>
      <vt:lpstr>Appendix A2 - Data Tables</vt:lpstr>
      <vt:lpstr>Appendix A2 - Charts</vt:lpstr>
      <vt:lpstr>Appendix A3 - Data Tables</vt:lpstr>
      <vt:lpstr>Figure_3.2A_Chart</vt:lpstr>
      <vt:lpstr>Figure_3.2A_Table</vt:lpstr>
      <vt:lpstr>Figure_3.2B_Chart</vt:lpstr>
      <vt:lpstr>Figure_3.2B_Table</vt:lpstr>
      <vt:lpstr>Figure_3.2C_Chart</vt:lpstr>
      <vt:lpstr>Figure_3.2C_Table</vt:lpstr>
      <vt:lpstr>Figure_3.2D_Chart</vt:lpstr>
      <vt:lpstr>Figure_3.2D_Table</vt:lpstr>
      <vt:lpstr>Figure_3.2E_Chart</vt:lpstr>
      <vt:lpstr>Figure_3.2E_Table</vt:lpstr>
      <vt:lpstr>Figure_3.2F_Chart</vt:lpstr>
      <vt:lpstr>Figure_3.2F_Table</vt:lpstr>
      <vt:lpstr>Figure_3.2G_Chart</vt:lpstr>
      <vt:lpstr>Figure_3.2G_Table</vt:lpstr>
      <vt:lpstr>Figure_3.2H_Chart</vt:lpstr>
      <vt:lpstr>Figure_3.2H_Table</vt:lpstr>
      <vt:lpstr>Figure_3.2I_Chart</vt:lpstr>
      <vt:lpstr>Figure_3.2I_Table</vt:lpstr>
      <vt:lpstr>Figure_3.2J_Chart</vt:lpstr>
      <vt:lpstr>Figure_3.2J_Table</vt:lpstr>
      <vt:lpstr>Figure_3.2K_Chart</vt:lpstr>
      <vt:lpstr>Figure_3.2K_Table</vt:lpstr>
      <vt:lpstr>Figure_3.2L_Chart</vt:lpstr>
      <vt:lpstr>Figure_3.2L_Table</vt:lpstr>
      <vt:lpstr>Figure_3.3A_Chart</vt:lpstr>
      <vt:lpstr>Figure_3.3A_Table</vt:lpstr>
      <vt:lpstr>Figure_3.3B_Chart</vt:lpstr>
      <vt:lpstr>Figure_3.3B_Table</vt:lpstr>
      <vt:lpstr>Figure_3.3C_Chart</vt:lpstr>
      <vt:lpstr>Figure_3.3C_Table</vt:lpstr>
      <vt:lpstr>Figure_3.3D_Chart</vt:lpstr>
      <vt:lpstr>Figure_3.3D_Table</vt:lpstr>
      <vt:lpstr>Figure_3.3E_Chart</vt:lpstr>
      <vt:lpstr>Figure_3.3E_Table</vt:lpstr>
      <vt:lpstr>Figure_3.3F_Chart</vt:lpstr>
      <vt:lpstr>Figure_3.3F_Table</vt:lpstr>
      <vt:lpstr>Figure_A2.1A_Table</vt:lpstr>
      <vt:lpstr>Figure_A2.1B_Table</vt:lpstr>
      <vt:lpstr>Figure_A2.1C_Table</vt:lpstr>
      <vt:lpstr>Figure_A2.1D_Table</vt:lpstr>
      <vt:lpstr>Figure_A2.1E_Table</vt:lpstr>
      <vt:lpstr>Figure_A2.1F_Table</vt:lpstr>
      <vt:lpstr>Figure_A3.1A_Table</vt:lpstr>
      <vt:lpstr>Figure_A3.1B_Table</vt:lpstr>
      <vt:lpstr>Figure_A3.1C_Table</vt:lpstr>
      <vt:lpstr>Figure_A3.1D_Table</vt:lpstr>
      <vt:lpstr>Figure_A3.1E_Table</vt:lpstr>
      <vt:lpstr>Figure_A3.1F_Table</vt:lpstr>
      <vt:lpstr>Figure_A3.2A_Table</vt:lpstr>
      <vt:lpstr>Figure_A3.2B_Table</vt:lpstr>
      <vt:lpstr>'Appendix A2 - Data Tables'!Print_Area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wjk01</dc:creator>
  <cp:lastModifiedBy>Cahill, Neil</cp:lastModifiedBy>
  <cp:lastPrinted>2011-09-20T09:48:31Z</cp:lastPrinted>
  <dcterms:created xsi:type="dcterms:W3CDTF">2003-11-20T09:34:30Z</dcterms:created>
  <dcterms:modified xsi:type="dcterms:W3CDTF">2019-10-27T16:36:02Z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28ff59-1dd3-406f-be87-f82473b549be_Enabled">
    <vt:lpwstr>True</vt:lpwstr>
  </property>
  <property fmtid="{D5CDD505-2E9C-101B-9397-08002B2CF9AE}" pid="3" name="MSIP_Label_7a28ff59-1dd3-406f-be87-f82473b549be_SiteId">
    <vt:lpwstr>de0d74aa-9914-4bb9-9235-fbefe83b1769</vt:lpwstr>
  </property>
  <property fmtid="{D5CDD505-2E9C-101B-9397-08002B2CF9AE}" pid="4" name="MSIP_Label_7a28ff59-1dd3-406f-be87-f82473b549be_Owner">
    <vt:lpwstr>marc.green@cadentgas.com</vt:lpwstr>
  </property>
  <property fmtid="{D5CDD505-2E9C-101B-9397-08002B2CF9AE}" pid="5" name="MSIP_Label_7a28ff59-1dd3-406f-be87-f82473b549be_SetDate">
    <vt:lpwstr>2019-07-25T12:24:10.7865013Z</vt:lpwstr>
  </property>
  <property fmtid="{D5CDD505-2E9C-101B-9397-08002B2CF9AE}" pid="6" name="MSIP_Label_7a28ff59-1dd3-406f-be87-f82473b549be_Name">
    <vt:lpwstr>Cadent - Official</vt:lpwstr>
  </property>
  <property fmtid="{D5CDD505-2E9C-101B-9397-08002B2CF9AE}" pid="7" name="MSIP_Label_7a28ff59-1dd3-406f-be87-f82473b549be_Application">
    <vt:lpwstr>Microsoft Azure Information Protection</vt:lpwstr>
  </property>
  <property fmtid="{D5CDD505-2E9C-101B-9397-08002B2CF9AE}" pid="8" name="MSIP_Label_7a28ff59-1dd3-406f-be87-f82473b549be_Extended_MSFT_Method">
    <vt:lpwstr>Automatic</vt:lpwstr>
  </property>
  <property fmtid="{D5CDD505-2E9C-101B-9397-08002B2CF9AE}" pid="9" name="Sensitivity">
    <vt:lpwstr>Cadent - Official</vt:lpwstr>
  </property>
</Properties>
</file>