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tt.hattam\Downloads\Chapter 5 Appendices Final\"/>
    </mc:Choice>
  </mc:AlternateContent>
  <bookViews>
    <workbookView xWindow="0" yWindow="0" windowWidth="19200" windowHeight="7050" firstSheet="2" activeTab="6"/>
  </bookViews>
  <sheets>
    <sheet name="Workstream output" sheetId="5" state="hidden" r:id="rId1"/>
    <sheet name="Engagement&gt;&gt;&gt;" sheetId="19" r:id="rId2"/>
    <sheet name="Engagement index" sheetId="17" r:id="rId3"/>
    <sheet name="Totals by phase" sheetId="30" r:id="rId4"/>
    <sheet name="Historical engagement" sheetId="11" r:id="rId5"/>
    <sheet name="Phase 1 - BAU insights" sheetId="4" r:id="rId6"/>
    <sheet name="Phase 2 - discovery" sheetId="2" r:id="rId7"/>
    <sheet name="Phase 3 - targeted" sheetId="21" r:id="rId8"/>
    <sheet name="Phase 4 - wtp" sheetId="16" r:id="rId9"/>
    <sheet name="Phase 4 - wtp (part 2)" sheetId="29" r:id="rId10"/>
    <sheet name="Phase 5 - bot" sheetId="22" r:id="rId11"/>
    <sheet name="Phase 5 - bot (part 2)" sheetId="28" r:id="rId12"/>
    <sheet name="Phase 6 - acceptability" sheetId="23" r:id="rId13"/>
    <sheet name="Engagement methods" sheetId="27" r:id="rId14"/>
    <sheet name="Meetings, conferences" sheetId="7" r:id="rId15"/>
    <sheet name="Research&gt;&gt;&gt;" sheetId="20" r:id="rId16"/>
    <sheet name="Research index" sheetId="26" r:id="rId17"/>
    <sheet name="Research (old categories)" sheetId="12" r:id="rId18"/>
    <sheet name="Research (new categories)" sheetId="10" r:id="rId19"/>
  </sheets>
  <definedNames>
    <definedName name="_xlnm._FilterDatabase" localSheetId="2" hidden="1">'Engagement index'!$A$3:$BZ$107</definedName>
    <definedName name="_xlnm._FilterDatabase" localSheetId="16" hidden="1">'Research index'!$A$3:$F$71</definedName>
  </definedName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6" i="30" l="1"/>
  <c r="C7" i="30"/>
  <c r="C8" i="30"/>
  <c r="C9" i="30"/>
  <c r="C4" i="30"/>
  <c r="C5" i="30"/>
  <c r="B7" i="30"/>
  <c r="AZ4" i="30"/>
  <c r="AZ5" i="30"/>
  <c r="AZ6" i="30"/>
  <c r="AZ7" i="30"/>
  <c r="AZ8" i="30"/>
  <c r="AZ9" i="30"/>
  <c r="AZ10" i="30"/>
  <c r="E4" i="30"/>
  <c r="F4" i="30"/>
  <c r="G4" i="30"/>
  <c r="H4" i="30"/>
  <c r="H12" i="30" s="1"/>
  <c r="I4" i="30"/>
  <c r="J4" i="30"/>
  <c r="K4" i="30"/>
  <c r="L4" i="30"/>
  <c r="M4" i="30"/>
  <c r="N4" i="30"/>
  <c r="O4" i="30"/>
  <c r="P4" i="30"/>
  <c r="Q4" i="30"/>
  <c r="R4" i="30"/>
  <c r="S4" i="30"/>
  <c r="T4" i="30"/>
  <c r="U4" i="30"/>
  <c r="V4" i="30"/>
  <c r="W4" i="30"/>
  <c r="X4" i="30"/>
  <c r="Y4" i="30"/>
  <c r="Z4" i="30"/>
  <c r="AA4" i="30"/>
  <c r="AB4" i="30"/>
  <c r="AC4" i="30"/>
  <c r="AD4" i="30"/>
  <c r="AE4" i="30"/>
  <c r="AF4" i="30"/>
  <c r="AG4" i="30"/>
  <c r="AH4" i="30"/>
  <c r="AI4" i="30"/>
  <c r="AJ4" i="30"/>
  <c r="AK4" i="30"/>
  <c r="AL4" i="30"/>
  <c r="AM4" i="30"/>
  <c r="AN4" i="30"/>
  <c r="AO4" i="30"/>
  <c r="AP4" i="30"/>
  <c r="AQ4" i="30"/>
  <c r="AR4" i="30"/>
  <c r="AS4" i="30"/>
  <c r="AT4" i="30"/>
  <c r="AU4" i="30"/>
  <c r="AV4" i="30"/>
  <c r="AW4" i="30"/>
  <c r="AX4" i="30"/>
  <c r="AY4" i="30"/>
  <c r="D5" i="30"/>
  <c r="E5" i="30"/>
  <c r="F5" i="30"/>
  <c r="G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D6" i="30"/>
  <c r="E6" i="30"/>
  <c r="F6" i="30"/>
  <c r="G6" i="30"/>
  <c r="H6" i="30"/>
  <c r="I6" i="30"/>
  <c r="J6" i="30"/>
  <c r="K6" i="30"/>
  <c r="L6" i="30"/>
  <c r="M6" i="30"/>
  <c r="N6" i="30"/>
  <c r="O6" i="30"/>
  <c r="P6" i="30"/>
  <c r="Q6" i="30"/>
  <c r="R6" i="30"/>
  <c r="S6" i="30"/>
  <c r="T6" i="30"/>
  <c r="U6" i="30"/>
  <c r="V6" i="30"/>
  <c r="W6" i="30"/>
  <c r="X6" i="30"/>
  <c r="Y6" i="30"/>
  <c r="Z6" i="30"/>
  <c r="AA6" i="30"/>
  <c r="AB6" i="30"/>
  <c r="AC6" i="30"/>
  <c r="AD6" i="30"/>
  <c r="AE6" i="30"/>
  <c r="AF6" i="30"/>
  <c r="AG6" i="30"/>
  <c r="AH6" i="30"/>
  <c r="AI6" i="30"/>
  <c r="AJ6" i="30"/>
  <c r="AK6" i="30"/>
  <c r="AL6" i="30"/>
  <c r="AM6" i="30"/>
  <c r="AN6" i="30"/>
  <c r="AO6" i="30"/>
  <c r="AP6" i="30"/>
  <c r="AQ6" i="30"/>
  <c r="AR6" i="30"/>
  <c r="AS6" i="30"/>
  <c r="AT6" i="30"/>
  <c r="AU6" i="30"/>
  <c r="AV6" i="30"/>
  <c r="AW6" i="30"/>
  <c r="AX6" i="30"/>
  <c r="AY6" i="30"/>
  <c r="D7" i="30"/>
  <c r="E7" i="30"/>
  <c r="F7" i="30"/>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7" i="30"/>
  <c r="AL7" i="30"/>
  <c r="AM7" i="30"/>
  <c r="AN7" i="30"/>
  <c r="AO7" i="30"/>
  <c r="AP7" i="30"/>
  <c r="AQ7" i="30"/>
  <c r="AR7" i="30"/>
  <c r="AS7" i="30"/>
  <c r="AT7" i="30"/>
  <c r="AU7" i="30"/>
  <c r="AV7" i="30"/>
  <c r="AW7" i="30"/>
  <c r="AX7" i="30"/>
  <c r="AY7" i="30"/>
  <c r="D8" i="30"/>
  <c r="E8" i="30"/>
  <c r="F8" i="30"/>
  <c r="G8" i="30"/>
  <c r="H8" i="30"/>
  <c r="I8" i="30"/>
  <c r="J8" i="30"/>
  <c r="K8" i="30"/>
  <c r="L8" i="30"/>
  <c r="M8" i="30"/>
  <c r="N8" i="30"/>
  <c r="O8" i="30"/>
  <c r="P8" i="30"/>
  <c r="Q8" i="30"/>
  <c r="R8" i="30"/>
  <c r="S8" i="30"/>
  <c r="T8" i="30"/>
  <c r="U8" i="30"/>
  <c r="V8" i="30"/>
  <c r="W8" i="30"/>
  <c r="X8" i="30"/>
  <c r="Y8" i="30"/>
  <c r="Z8" i="30"/>
  <c r="AA8" i="30"/>
  <c r="AB8" i="30"/>
  <c r="AC8" i="30"/>
  <c r="AD8" i="30"/>
  <c r="AE8" i="30"/>
  <c r="AF8" i="30"/>
  <c r="AG8" i="30"/>
  <c r="AH8" i="30"/>
  <c r="AI8" i="30"/>
  <c r="AJ8" i="30"/>
  <c r="AK8" i="30"/>
  <c r="AL8" i="30"/>
  <c r="AM8" i="30"/>
  <c r="AN8" i="30"/>
  <c r="AO8" i="30"/>
  <c r="AP8" i="30"/>
  <c r="AQ8" i="30"/>
  <c r="AR8" i="30"/>
  <c r="AS8" i="30"/>
  <c r="AT8" i="30"/>
  <c r="AU8" i="30"/>
  <c r="AV8" i="30"/>
  <c r="AW8" i="30"/>
  <c r="AX8" i="30"/>
  <c r="AY8" i="30"/>
  <c r="D9" i="30"/>
  <c r="E9" i="30"/>
  <c r="F9" i="30"/>
  <c r="G9" i="30"/>
  <c r="H9" i="30"/>
  <c r="I9" i="30"/>
  <c r="J9" i="30"/>
  <c r="K9" i="30"/>
  <c r="L9" i="30"/>
  <c r="M9" i="30"/>
  <c r="N9" i="30"/>
  <c r="O9" i="30"/>
  <c r="P9" i="30"/>
  <c r="Q9" i="30"/>
  <c r="R9" i="30"/>
  <c r="S9" i="30"/>
  <c r="T9" i="30"/>
  <c r="U9" i="30"/>
  <c r="V9" i="30"/>
  <c r="W9" i="30"/>
  <c r="X9" i="30"/>
  <c r="Y9" i="30"/>
  <c r="Z9" i="30"/>
  <c r="AA9" i="30"/>
  <c r="AB9" i="30"/>
  <c r="AC9" i="30"/>
  <c r="AD9" i="30"/>
  <c r="AE9" i="30"/>
  <c r="AF9" i="30"/>
  <c r="AG9" i="30"/>
  <c r="AH9" i="30"/>
  <c r="AI9" i="30"/>
  <c r="AJ9" i="30"/>
  <c r="AK9" i="30"/>
  <c r="AL9" i="30"/>
  <c r="AM9" i="30"/>
  <c r="AN9" i="30"/>
  <c r="AO9" i="30"/>
  <c r="AP9" i="30"/>
  <c r="AQ9" i="30"/>
  <c r="AR9" i="30"/>
  <c r="AS9" i="30"/>
  <c r="AT9" i="30"/>
  <c r="AU9" i="30"/>
  <c r="AV9" i="30"/>
  <c r="AW9" i="30"/>
  <c r="AX9" i="30"/>
  <c r="AY9" i="30"/>
  <c r="D10" i="30"/>
  <c r="E10" i="30"/>
  <c r="F10" i="30"/>
  <c r="G10" i="30"/>
  <c r="H10" i="30"/>
  <c r="I10" i="30"/>
  <c r="J10" i="30"/>
  <c r="J12" i="30" s="1"/>
  <c r="K10" i="30"/>
  <c r="K12" i="30" s="1"/>
  <c r="L10" i="30"/>
  <c r="M10" i="30"/>
  <c r="N10" i="30"/>
  <c r="O10" i="30"/>
  <c r="O12" i="30" s="1"/>
  <c r="P10" i="30"/>
  <c r="P12" i="30" s="1"/>
  <c r="Q10" i="30"/>
  <c r="Q12" i="30" s="1"/>
  <c r="R10" i="30"/>
  <c r="R12" i="30" s="1"/>
  <c r="S10" i="30"/>
  <c r="T10" i="30"/>
  <c r="U10" i="30"/>
  <c r="V10" i="30"/>
  <c r="W10" i="30"/>
  <c r="W12" i="30" s="1"/>
  <c r="X10" i="30"/>
  <c r="X12" i="30" s="1"/>
  <c r="Y10" i="30"/>
  <c r="Y12" i="30" s="1"/>
  <c r="Z10" i="30"/>
  <c r="Z12" i="30" s="1"/>
  <c r="AA10" i="30"/>
  <c r="AB10" i="30"/>
  <c r="AB12" i="30" s="1"/>
  <c r="AC10" i="30"/>
  <c r="AD10" i="30"/>
  <c r="AD12" i="30" s="1"/>
  <c r="AE10" i="30"/>
  <c r="AE12" i="30" s="1"/>
  <c r="AF10" i="30"/>
  <c r="AF12" i="30" s="1"/>
  <c r="AG10" i="30"/>
  <c r="AG12" i="30" s="1"/>
  <c r="AH10" i="30"/>
  <c r="AH12" i="30" s="1"/>
  <c r="AI10" i="30"/>
  <c r="AI12" i="30" s="1"/>
  <c r="AJ10" i="30"/>
  <c r="AJ12" i="30" s="1"/>
  <c r="AK10" i="30"/>
  <c r="AK12" i="30" s="1"/>
  <c r="AL10" i="30"/>
  <c r="AL12" i="30" s="1"/>
  <c r="AM10" i="30"/>
  <c r="AM12" i="30" s="1"/>
  <c r="AN10" i="30"/>
  <c r="AN12" i="30" s="1"/>
  <c r="AO10" i="30"/>
  <c r="AO12" i="30" s="1"/>
  <c r="AP10" i="30"/>
  <c r="AP12" i="30" s="1"/>
  <c r="AQ10" i="30"/>
  <c r="AQ12" i="30" s="1"/>
  <c r="AR10" i="30"/>
  <c r="AR12" i="30" s="1"/>
  <c r="AS10" i="30"/>
  <c r="AS12" i="30" s="1"/>
  <c r="AT10" i="30"/>
  <c r="AT12" i="30" s="1"/>
  <c r="AU10" i="30"/>
  <c r="AU12" i="30" s="1"/>
  <c r="AV10" i="30"/>
  <c r="AV12" i="30" s="1"/>
  <c r="AW10" i="30"/>
  <c r="AW12" i="30" s="1"/>
  <c r="AX10" i="30"/>
  <c r="AX12" i="30" s="1"/>
  <c r="AY10" i="30"/>
  <c r="AY12" i="30" s="1"/>
  <c r="G12" i="30"/>
  <c r="F12" i="30"/>
  <c r="E12" i="30"/>
  <c r="AC12" i="30"/>
  <c r="AA12" i="30"/>
  <c r="U12" i="30"/>
  <c r="T12" i="30"/>
  <c r="N12" i="30"/>
  <c r="M12" i="30"/>
  <c r="BN1" i="17"/>
  <c r="BM1" i="17"/>
  <c r="BL1" i="17"/>
  <c r="BK1" i="17"/>
  <c r="BJ1" i="17"/>
  <c r="BI1" i="17"/>
  <c r="BH1" i="17"/>
  <c r="BG1" i="17"/>
  <c r="BF1" i="17"/>
  <c r="BE1" i="17"/>
  <c r="BD1" i="17"/>
  <c r="BC1" i="17"/>
  <c r="BB1" i="17"/>
  <c r="BA1" i="17"/>
  <c r="AZ1" i="17"/>
  <c r="AY1" i="17"/>
  <c r="AX1" i="17"/>
  <c r="AW1" i="17"/>
  <c r="AV1" i="17"/>
  <c r="AU1" i="17"/>
  <c r="AT1" i="17"/>
  <c r="AS1" i="17"/>
  <c r="AR1" i="17"/>
  <c r="AQ1" i="17"/>
  <c r="AP1" i="17"/>
  <c r="AO1" i="17"/>
  <c r="AN1" i="17"/>
  <c r="AM1" i="17"/>
  <c r="AL1" i="17"/>
  <c r="AK1" i="17"/>
  <c r="AJ1" i="17"/>
  <c r="AI1" i="17"/>
  <c r="AH1" i="17"/>
  <c r="AG1" i="17"/>
  <c r="AF1" i="17"/>
  <c r="AE1" i="17"/>
  <c r="AD1" i="17"/>
  <c r="AC1" i="17"/>
  <c r="AB1" i="17"/>
  <c r="AA1" i="17"/>
  <c r="Z1" i="17"/>
  <c r="Y1" i="17"/>
  <c r="X1" i="17"/>
  <c r="W1" i="17"/>
  <c r="V1" i="17"/>
  <c r="U1" i="17"/>
  <c r="T1" i="17"/>
  <c r="S1" i="17"/>
  <c r="L12" i="30" l="1"/>
  <c r="S12" i="30"/>
  <c r="V12" i="30"/>
  <c r="I12" i="30"/>
  <c r="Q1" i="17"/>
  <c r="AZ12" i="30"/>
  <c r="C10" i="30"/>
  <c r="C12" i="30" s="1"/>
  <c r="D4" i="30"/>
  <c r="D12" i="30" s="1"/>
  <c r="R1" i="17"/>
  <c r="J94" i="17"/>
  <c r="B10" i="30" s="1"/>
  <c r="J72" i="17"/>
  <c r="J81" i="17"/>
  <c r="J69" i="17"/>
  <c r="J9" i="17"/>
  <c r="J12" i="17"/>
  <c r="J17" i="17"/>
  <c r="J20" i="17"/>
  <c r="J21" i="17"/>
  <c r="J23" i="17"/>
  <c r="J25" i="17"/>
  <c r="J26" i="17"/>
  <c r="J27" i="17"/>
  <c r="J28" i="17"/>
  <c r="J29" i="17"/>
  <c r="J30" i="17"/>
  <c r="J31" i="17"/>
  <c r="J32" i="17"/>
  <c r="J33" i="17"/>
  <c r="J34" i="17"/>
  <c r="J35" i="17"/>
  <c r="J62" i="17"/>
  <c r="J63" i="17"/>
  <c r="F27" i="5"/>
  <c r="F25"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 i="5"/>
  <c r="F5" i="5"/>
  <c r="F6" i="5"/>
  <c r="F7" i="5"/>
  <c r="F8" i="5"/>
  <c r="F9" i="5"/>
  <c r="F10" i="5"/>
  <c r="F11" i="5"/>
  <c r="F12" i="5"/>
  <c r="F13" i="5"/>
  <c r="F14" i="5"/>
  <c r="F15" i="5"/>
  <c r="F16" i="5"/>
  <c r="F17" i="5"/>
  <c r="F18" i="5"/>
  <c r="F19" i="5"/>
  <c r="F20" i="5"/>
  <c r="F21" i="5"/>
  <c r="F22" i="5"/>
  <c r="F23" i="5"/>
  <c r="F24" i="5"/>
  <c r="F26" i="5"/>
  <c r="F28" i="5"/>
  <c r="F29" i="5"/>
  <c r="F30" i="5"/>
  <c r="F31" i="5"/>
  <c r="F32" i="5"/>
  <c r="F33" i="5"/>
  <c r="F34" i="5"/>
  <c r="F35" i="5"/>
  <c r="F36" i="5"/>
  <c r="F37" i="5"/>
  <c r="F38" i="5"/>
  <c r="F39" i="5"/>
  <c r="F40" i="5"/>
  <c r="F41" i="5"/>
  <c r="F42"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5" i="5"/>
  <c r="I4"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F4" i="5"/>
  <c r="B9" i="30" l="1"/>
  <c r="B4" i="30"/>
  <c r="B8" i="30"/>
  <c r="B5" i="30"/>
  <c r="B6" i="30"/>
  <c r="B12" i="30" l="1"/>
</calcChain>
</file>

<file path=xl/comments1.xml><?xml version="1.0" encoding="utf-8"?>
<comments xmlns="http://schemas.openxmlformats.org/spreadsheetml/2006/main">
  <authors>
    <author>suziturner@yahoo.co.uk</author>
  </authors>
  <commentList>
    <comment ref="J34" authorId="0" shapeId="0">
      <text>
        <r>
          <rPr>
            <b/>
            <sz val="10"/>
            <color rgb="FF000000"/>
            <rFont val="Tahoma"/>
            <family val="2"/>
          </rPr>
          <t>suziturner@yahoo.co.uk:</t>
        </r>
        <r>
          <rPr>
            <sz val="10"/>
            <color rgb="FF000000"/>
            <rFont val="Tahoma"/>
            <family val="2"/>
          </rPr>
          <t xml:space="preserve">
</t>
        </r>
        <r>
          <rPr>
            <sz val="10"/>
            <color rgb="FF000000"/>
            <rFont val="Tahoma"/>
            <family val="2"/>
          </rPr>
          <t xml:space="preserve">not sure how this is relevant here specifically...
</t>
        </r>
      </text>
    </comment>
    <comment ref="AA36" authorId="0" shapeId="0">
      <text>
        <r>
          <rPr>
            <b/>
            <sz val="10"/>
            <color rgb="FF000000"/>
            <rFont val="Tahoma"/>
            <family val="2"/>
          </rPr>
          <t>suziturner@yahoo.co.uk:</t>
        </r>
        <r>
          <rPr>
            <sz val="10"/>
            <color rgb="FF000000"/>
            <rFont val="Tahoma"/>
            <family val="2"/>
          </rPr>
          <t xml:space="preserve">
</t>
        </r>
        <r>
          <rPr>
            <sz val="10"/>
            <color rgb="FF000000"/>
            <rFont val="Tahoma"/>
            <family val="2"/>
          </rPr>
          <t>Note sure how this is relevant here specifically...</t>
        </r>
      </text>
    </comment>
  </commentList>
</comments>
</file>

<file path=xl/comments2.xml><?xml version="1.0" encoding="utf-8"?>
<comments xmlns="http://schemas.openxmlformats.org/spreadsheetml/2006/main">
  <authors>
    <author>suziturner@yahoo.co.uk</author>
  </authors>
  <commentList>
    <comment ref="E12" authorId="0" shapeId="0">
      <text>
        <r>
          <rPr>
            <sz val="8"/>
            <rFont val="Tahoma"/>
            <family val="2"/>
          </rPr>
          <t xml:space="preserve">suziturner@yahoo.co.uk:
Last sentence doesn't make sense..
</t>
        </r>
      </text>
    </comment>
  </commentList>
</comments>
</file>

<file path=xl/sharedStrings.xml><?xml version="1.0" encoding="utf-8"?>
<sst xmlns="http://schemas.openxmlformats.org/spreadsheetml/2006/main" count="4385" uniqueCount="2221">
  <si>
    <t>Workstream:</t>
  </si>
  <si>
    <t>Customer engagement</t>
  </si>
  <si>
    <t>Drop down list</t>
  </si>
  <si>
    <t>Cadent  outcome</t>
  </si>
  <si>
    <t>Service offering</t>
  </si>
  <si>
    <t>Summary of Business insights</t>
  </si>
  <si>
    <t>Action from business insights</t>
  </si>
  <si>
    <t>Summary of 2017 stakeholder workshops</t>
  </si>
  <si>
    <t>Action from 2017 stakeholder workshops</t>
  </si>
  <si>
    <t>Summary of Phase 1 engagement</t>
  </si>
  <si>
    <t>Action from Phase 1 engagment</t>
  </si>
  <si>
    <t>Keeping your energy flowing safely, reliably and hassle free</t>
  </si>
  <si>
    <t>Emergency response to a gas escape</t>
  </si>
  <si>
    <t xml:space="preserve">Experience of interruptions </t>
  </si>
  <si>
    <t>GSOPs</t>
  </si>
  <si>
    <t>Offering CO alarms</t>
  </si>
  <si>
    <t>Value for money and customer satisfaction at the heart of all our services</t>
  </si>
  <si>
    <t xml:space="preserve">Modernising CSAT survey methods, min expectations &amp; levels of performance </t>
  </si>
  <si>
    <t>Paid for connection to the gas grid
Diversion of gas pipes
Paid for disconnection from the gas grid</t>
  </si>
  <si>
    <t>Bill profile and volatility</t>
  </si>
  <si>
    <t>Fair Return</t>
  </si>
  <si>
    <t>Customer Service Communication: Data Security</t>
  </si>
  <si>
    <t>Customer Service Communication: Understand what updates customers want and when and how</t>
  </si>
  <si>
    <t>Working for you and your community, safeguarding those who needs it most</t>
  </si>
  <si>
    <t>Fuel poor connection to the gas grid</t>
  </si>
  <si>
    <t>Offering services for customers in vulnerable situations</t>
  </si>
  <si>
    <t>Improving energy efficiency and reducing demand incl. fuel poor</t>
  </si>
  <si>
    <t>Social return on investment (Discretionary fund for vul. Customers via participatory budgeting)</t>
  </si>
  <si>
    <t>Social return on investment (Community services)</t>
  </si>
  <si>
    <t>Bill subsidies for vul. Customers</t>
  </si>
  <si>
    <t xml:space="preserve">Supporting diverse communities </t>
  </si>
  <si>
    <t>Obligated Reinforcement</t>
  </si>
  <si>
    <t>Network Management</t>
  </si>
  <si>
    <t>Security of supply</t>
  </si>
  <si>
    <t>Extension of the gas grid (infills)</t>
  </si>
  <si>
    <t>Protecting the environment and creating a sustainable energy future</t>
  </si>
  <si>
    <t>Facilitate connection of greener sources of gas</t>
  </si>
  <si>
    <t>Minimising the impact of our operations on the environment</t>
  </si>
  <si>
    <t>Innovating to support the energy transition</t>
  </si>
  <si>
    <t xml:space="preserve">Electric vehicles </t>
  </si>
  <si>
    <t>CNG Vehicles</t>
  </si>
  <si>
    <t>Skills for industry</t>
  </si>
  <si>
    <t>Repair the network following escape</t>
  </si>
  <si>
    <t>Replace iron mains with safer plastic pipes</t>
  </si>
  <si>
    <t>Maintenance, refurbishment and replacement of network assets</t>
  </si>
  <si>
    <t>Plant protection (dial before you dig service)</t>
  </si>
  <si>
    <t>MOBs Long Term Strategy</t>
  </si>
  <si>
    <t xml:space="preserve">London Medium Pressure </t>
  </si>
  <si>
    <t xml:space="preserve">Decommissioning assets </t>
  </si>
  <si>
    <t>Reducing traffic disruption</t>
  </si>
  <si>
    <t>Reducing our emissions (leakage)</t>
  </si>
  <si>
    <t>n/a</t>
  </si>
  <si>
    <t>Collaborating across the industry</t>
  </si>
  <si>
    <t>Communications / general brand awareness</t>
  </si>
  <si>
    <t>Miscellaneous</t>
  </si>
  <si>
    <t>Source of insight</t>
  </si>
  <si>
    <t>Robustness assessment</t>
  </si>
  <si>
    <t>Domectic consumers</t>
  </si>
  <si>
    <t>Energy industry and other stakeholders</t>
  </si>
  <si>
    <t>Government authorities</t>
  </si>
  <si>
    <t>Health industry</t>
  </si>
  <si>
    <t>Industry bodies and trade associations</t>
  </si>
  <si>
    <t>Innovation partners</t>
  </si>
  <si>
    <t>Media</t>
  </si>
  <si>
    <t>Service partners</t>
  </si>
  <si>
    <t>Safeguarding organisations</t>
  </si>
  <si>
    <t>Shareholders</t>
  </si>
  <si>
    <t>Community groups</t>
  </si>
  <si>
    <t>Emergency resilience</t>
  </si>
  <si>
    <t>Detail</t>
  </si>
  <si>
    <t>Phase</t>
  </si>
  <si>
    <t>Source</t>
  </si>
  <si>
    <t>Notes for those moved for consistency with Engagement matrix master sheet</t>
  </si>
  <si>
    <t>Description</t>
  </si>
  <si>
    <t>High level questions</t>
  </si>
  <si>
    <t>Type</t>
  </si>
  <si>
    <t>Date</t>
  </si>
  <si>
    <t># of respondents / participants / attendees</t>
  </si>
  <si>
    <t># for sums</t>
  </si>
  <si>
    <t>Recent?</t>
  </si>
  <si>
    <t>Direct purpose?</t>
  </si>
  <si>
    <t>Representative sample?</t>
  </si>
  <si>
    <t>Score</t>
  </si>
  <si>
    <t>RAG</t>
  </si>
  <si>
    <t>Domestic consumers (all)</t>
  </si>
  <si>
    <t>MOB consumers</t>
  </si>
  <si>
    <t>Communities</t>
  </si>
  <si>
    <t>Customers in Vulnerable Situations</t>
  </si>
  <si>
    <t>Fuel poor customers</t>
  </si>
  <si>
    <t>Low energy efficicncy households</t>
  </si>
  <si>
    <t>Water suppliers</t>
  </si>
  <si>
    <t>DNOs &amp; ET</t>
  </si>
  <si>
    <t>GDNs &amp; GTs</t>
  </si>
  <si>
    <t>IGTs &amp; UIPs</t>
  </si>
  <si>
    <t>Shippers &amp; suppliers</t>
  </si>
  <si>
    <t>Renewables industry</t>
  </si>
  <si>
    <t>Peaking plant (developers / operators)</t>
  </si>
  <si>
    <t>Regulators</t>
  </si>
  <si>
    <t>National government</t>
  </si>
  <si>
    <t>Highway authorities &amp; transport</t>
  </si>
  <si>
    <t>Local authorities</t>
  </si>
  <si>
    <t>Politicians</t>
  </si>
  <si>
    <t>Health</t>
  </si>
  <si>
    <t>Trade assoc</t>
  </si>
  <si>
    <t>Trade unions</t>
  </si>
  <si>
    <t>Industry bodies</t>
  </si>
  <si>
    <t>Banks</t>
  </si>
  <si>
    <t>Credit rating agencies</t>
  </si>
  <si>
    <t>Universities</t>
  </si>
  <si>
    <t>Innovation business partners</t>
  </si>
  <si>
    <t>Technical partners</t>
  </si>
  <si>
    <t>Service business partners</t>
  </si>
  <si>
    <t>Supply chain</t>
  </si>
  <si>
    <t>CSR</t>
  </si>
  <si>
    <t>Health charities</t>
  </si>
  <si>
    <t>Safeguarding charities</t>
  </si>
  <si>
    <t>Affordabiltiy charities</t>
  </si>
  <si>
    <t>Hard to reach / seldom heard</t>
  </si>
  <si>
    <t>I&amp;C</t>
  </si>
  <si>
    <t>S/M/L businesses</t>
  </si>
  <si>
    <t>Micro businesses</t>
  </si>
  <si>
    <t>Cadent employees</t>
  </si>
  <si>
    <t>Non-consumers</t>
  </si>
  <si>
    <t>Seldom heard customers</t>
  </si>
  <si>
    <t>Future customers</t>
  </si>
  <si>
    <t>Future bill payers (inc off grid)</t>
  </si>
  <si>
    <t>Developers</t>
  </si>
  <si>
    <t>Entry developers</t>
  </si>
  <si>
    <t>Local communities</t>
  </si>
  <si>
    <t>Police</t>
  </si>
  <si>
    <t>Ambulance services</t>
  </si>
  <si>
    <t>Fire &amp; Rescue</t>
  </si>
  <si>
    <t>Publications / leading practice</t>
  </si>
  <si>
    <t>Questions / sessions / topics</t>
  </si>
  <si>
    <t>Attendees / respondents</t>
  </si>
  <si>
    <t>H1</t>
  </si>
  <si>
    <t>Historical engagement</t>
  </si>
  <si>
    <t>London Collaboration forum - SGN &amp; National Grid</t>
  </si>
  <si>
    <t>Workshop</t>
  </si>
  <si>
    <t>N</t>
  </si>
  <si>
    <t>♦</t>
  </si>
  <si>
    <t>x</t>
  </si>
  <si>
    <t>- Streetworks focus group - introduction to streetworks and innovation and no-dig techniques
- Customer and community focus group - supporting those who need help the most and Fuel Poverty
- Future events and feedback</t>
  </si>
  <si>
    <t>Ofgem, IGEM, NJUG, SGN, Affinity Water, Kent County Council, Ofwat, Lambeth Council, Right2Fuel, Alzheimer's Society, London Borough of Bromley, Royal Borough of Greenwich, Balfour Beatty Service, London Borough of Hackney, Royal Voluntary Services, Bexley Council, London Borough of Hammersmith and Fulham, SSE, London Borough of Islington, Thames Water, CBI London, Greenwich Council, Transport for London, City of London, London Borough of Southwark, tRIIO, DECC, Metropolitan Police, UKPN, DfT, National Right to Fuel Campaign, ENA, NEA, Warm Wales CIC, Foundation Independent Living Trust, Network Rail, Westminster City Council, Gas Safe Register, NJUG, Yorkshire Energy Solutions.</t>
  </si>
  <si>
    <t>H2</t>
  </si>
  <si>
    <t>Working together in North London - November 2016</t>
  </si>
  <si>
    <t>H3</t>
  </si>
  <si>
    <t>Working together in North London - December 2017</t>
  </si>
  <si>
    <t>Y</t>
  </si>
  <si>
    <t>H4</t>
  </si>
  <si>
    <t>Working together in North London - December 2018</t>
  </si>
  <si>
    <t>H5</t>
  </si>
  <si>
    <t>London collaboration MOBs event - July 2018</t>
  </si>
  <si>
    <t>H6</t>
  </si>
  <si>
    <t>Telephone interviews &amp; follow up surveys</t>
  </si>
  <si>
    <t>72 interviews, 6 questionnaires</t>
  </si>
  <si>
    <t>Semi-structured interviews to cover
- Awareness of networks and their reputation
- Reasons for reputation (positive or negative
- Understanding of networks' roles
- Level of prior engagement with networks
- Future role of gas in the UK after 2020
- Topics to cover in business plans
- How they want to engage with networks (topics and communication method)</t>
  </si>
  <si>
    <t>Anonymous - 7 Consumer and Fuel Poverty Groups, 27 Government and Regulatory, 70 National trade associations and utilities industry peers, 91 private and commercial, 26 think tanks and academics and innovation, 8 other</t>
  </si>
  <si>
    <t>H7</t>
  </si>
  <si>
    <t>Connections transformation: industrial customer interviews</t>
  </si>
  <si>
    <t>Face to face interviews</t>
  </si>
  <si>
    <t>Mar 18
May 18</t>
  </si>
  <si>
    <t>Interviews to understand what we could improve</t>
  </si>
  <si>
    <t>Future Energies Group, Green Frog energy, Twomey Gas Rec, Air Liquide</t>
  </si>
  <si>
    <t>H8</t>
  </si>
  <si>
    <t>Have your say stakeholder consultation - 2015/16</t>
  </si>
  <si>
    <t>Online survey</t>
  </si>
  <si>
    <t>136 stakeholders</t>
  </si>
  <si>
    <t>H9</t>
  </si>
  <si>
    <t>Have your say employee consultation - 2017/18
(Report also includes themes from 2016/17</t>
  </si>
  <si>
    <t>Not available</t>
  </si>
  <si>
    <t>2017/18: 239 stakeholders, 316 employees
2016/17: 165 stakeholders, 251 employees</t>
  </si>
  <si>
    <t>H10</t>
  </si>
  <si>
    <t>Future billing methodology consultation</t>
  </si>
  <si>
    <t>Formal consultation</t>
  </si>
  <si>
    <t xml:space="preserve">-Do you agree that the existing LDZ FWACV methodology presents a barrier to a low carbon gas future and that alternative methodologies should be explored?
- Do you agree that the FBM Project could provide the basis to deliver an economic and sustainable pathway to decarbonising heat for 2030 and 2050?
- Do  you  agree  that  the  proposed  Measurement  and  Validation  Field  Trials  could  provide  an  understanding  of  the  modelled  zones  of  influence  of  LDZ - embedded gas entry points?
- If your answer to Q2 and or Q3 was “Disagree”, what alternative or modified  approach would you like to see considered?
- What factors and impacts would you like to see considered through the FBM Project?
- If  implemented,  how  would  the  suggested  changes  to  the  existing  LDZ  FWACV  billing  regime  benefit  your  company/organisation,  e.g.  what  savings  would the changes bring?
- Do you envisage any legal or regulatory issues arising if any of the FBM  options we re to be implemented?
- Do you have any other comments on the FBM Project? (e.g. issues not covered in this document)?
</t>
  </si>
  <si>
    <t>H11</t>
  </si>
  <si>
    <t>Hynet engagement</t>
  </si>
  <si>
    <t>Quotes from MPs</t>
  </si>
  <si>
    <t>Mar 18
May 18
Jul 18</t>
  </si>
  <si>
    <t>James Heappey MP (Wells)
Andy Burnham (Mayor of Greater Manchester)
Sir Edward Davey (Former DECC Secretary)</t>
  </si>
  <si>
    <t>H12</t>
  </si>
  <si>
    <t>North West Business Leader Team support for NW Cluster decarbonisation / Hynet</t>
  </si>
  <si>
    <t>Letters of support</t>
  </si>
  <si>
    <t>Various 2018-19</t>
  </si>
  <si>
    <t>Storenergy UK, INOVYN, Progressive Energy, ENI UK, CF Fertilisers, Essar Oil UK, British Geological Survey, Unilever UK, Johnson Matthey, Siemens plc, Ibstock Brick Ltd, Novelis UK, Pilkington UK, Halton Borough Council, University of Chester, University of Liverpool, Liverpool john Moores University, Manchester Metropolitan University, University of Manchester</t>
  </si>
  <si>
    <t>H13</t>
  </si>
  <si>
    <t xml:space="preserve">360 Renuma </t>
  </si>
  <si>
    <t>External assessment</t>
  </si>
  <si>
    <t>Autumn 2016</t>
  </si>
  <si>
    <t>N/A</t>
  </si>
  <si>
    <t>H14</t>
  </si>
  <si>
    <t>Stakeholder advisory panel</t>
  </si>
  <si>
    <t>Panel</t>
  </si>
  <si>
    <t>May 17
Jul 17
Nov 17
Feb 18
May 18</t>
  </si>
  <si>
    <t>May 17 - 12
Jul 17 - 10
Nov 17 - 12
Feb 18 - 9
May 18 - 10</t>
  </si>
  <si>
    <t>Panel members</t>
  </si>
  <si>
    <t>H15</t>
  </si>
  <si>
    <t>Vulnerability survey</t>
  </si>
  <si>
    <t xml:space="preserve">-Do you agree with our proposed definition of vulnerability and approach? (Free text comments to explain)
- Is there anything else you would like to note? </t>
  </si>
  <si>
    <t>Anonymous</t>
  </si>
  <si>
    <t>H16</t>
  </si>
  <si>
    <t>Research by Balisha Attalia, Coventry University</t>
  </si>
  <si>
    <t>Online survey and focus group</t>
  </si>
  <si>
    <t>75 from survey</t>
  </si>
  <si>
    <t>Aimed at 18-24 year olds (no sampling)</t>
  </si>
  <si>
    <t>H17</t>
  </si>
  <si>
    <t>Smart metering feedback</t>
  </si>
  <si>
    <t>Emails</t>
  </si>
  <si>
    <t>Throughout 2017,18 and 19</t>
  </si>
  <si>
    <t>2017/18: 10
2018/19: 11</t>
  </si>
  <si>
    <t>H18</t>
  </si>
  <si>
    <t>Surveys following major loss of gas (Eye, Suffolk and Deanshanger, Northamptonshire)</t>
  </si>
  <si>
    <t>Surveys</t>
  </si>
  <si>
    <t>Jul 18 (Deanshanger)
Nov 18 (Eye)</t>
  </si>
  <si>
    <t>Deanshanger: 65
Eye: 24</t>
  </si>
  <si>
    <t>Residents of the two communities (no sampling used)</t>
  </si>
  <si>
    <t>H19</t>
  </si>
  <si>
    <t>Vision's Culture Review</t>
  </si>
  <si>
    <t>H20</t>
  </si>
  <si>
    <t xml:space="preserve">YouGov / ENA survey results, May 2018 </t>
  </si>
  <si>
    <t>Online interview</t>
  </si>
  <si>
    <t xml:space="preserve">-Generally speaking, which do you think is the most expensive way to heat your home? Gas / Electricity / don't know
- Thinking about how your home is heated, how important, if at all, are each of the following attributes in your heating system?
- Please imagine you were looking to change how you heat your home in the future, which one or two, if any, of the following would you consider to be the most important things?
-How important, if at all, do you think it is to be able to switch energy supplier when it comes to heating your home?
</t>
  </si>
  <si>
    <t xml:space="preserve">Conducted using an online interview administered members of the YouGov Plc GB panel of 185,000+ individuals who have agreed to take part in surveys. An email was sent to panellists selected at random from the base sample according to the sample definition, inviting them to take part in the survey and providing a link to the survey. </t>
  </si>
  <si>
    <t>H21</t>
  </si>
  <si>
    <t>London medium pressure community engagement</t>
  </si>
  <si>
    <t>Community meetings
Visits to businesses</t>
  </si>
  <si>
    <t>Throughout 2017 and 18</t>
  </si>
  <si>
    <t>27th April 2017: 8 attendees
22nd May 2017: 7 attendees
26th June 2017: 8 attendees
12th December 2017: 18 attendees
19th June 2018: 8 attendees
7th August 2018: 7 attendees
Business contacts in 2017: 120
Business contacts in 2018: 98</t>
  </si>
  <si>
    <t xml:space="preserve">Meetings are used to provide an update on works and give residents a chance to provide their thoughts on the work programme and traffic management.
Business contacts are records of their comments made when we visited them prior to works on the Fulham Road
</t>
  </si>
  <si>
    <t>Local businesses, residents and organisations.
The attendees typically include:
- Local authorities
- Transport for London
- Local councillors
- Community relations representatives</t>
  </si>
  <si>
    <t>B1</t>
  </si>
  <si>
    <t>BAU insights</t>
  </si>
  <si>
    <t>Rant &amp; Rave</t>
  </si>
  <si>
    <t>SMS survey</t>
  </si>
  <si>
    <t>Ongoing</t>
  </si>
  <si>
    <t>Numeric score and option to provide a comment</t>
  </si>
  <si>
    <t>Sent to all customers who have received a service? Ben to check with Steve</t>
  </si>
  <si>
    <t>B2</t>
  </si>
  <si>
    <t>CSAT</t>
  </si>
  <si>
    <t>Written survey</t>
  </si>
  <si>
    <t>Ben to check with Steve - it’s a sample</t>
  </si>
  <si>
    <t>B3</t>
  </si>
  <si>
    <t>Social Media</t>
  </si>
  <si>
    <t>Analysis of posts</t>
  </si>
  <si>
    <t>All those who we identify as interacting with Cadent on Social media</t>
  </si>
  <si>
    <t>B4</t>
  </si>
  <si>
    <t>Complaints</t>
  </si>
  <si>
    <t>Analysis of complaints</t>
  </si>
  <si>
    <t>All those who complain to Cadent</t>
  </si>
  <si>
    <t>B5</t>
  </si>
  <si>
    <t>Citizens advice analysis of consumer helpline cases</t>
  </si>
  <si>
    <t>Analysis of calls</t>
  </si>
  <si>
    <t>Nov-17 to Nov 18</t>
  </si>
  <si>
    <t>778 (network related)
198 (Cadent related)</t>
  </si>
  <si>
    <t>All those who rang Citizens Advice's phone line</t>
  </si>
  <si>
    <t>D1</t>
  </si>
  <si>
    <t>Third party connections customer satisfaction survey</t>
  </si>
  <si>
    <t>Email survey</t>
  </si>
  <si>
    <t>Quarterly since April 18</t>
  </si>
  <si>
    <t>April 18: 43
Jul 18: 30
Oct 18: 38
Jan 19: 15</t>
  </si>
  <si>
    <t>UIPs - anonymous</t>
  </si>
  <si>
    <t>D2</t>
  </si>
  <si>
    <t>Discovery</t>
  </si>
  <si>
    <t>2017 regional stakeholder workshops</t>
  </si>
  <si>
    <t>Workshops</t>
  </si>
  <si>
    <t>Oct and Nov 17</t>
  </si>
  <si>
    <t>Manchester: 34
Birmingham: 34
London: 41
Norwich: 18</t>
  </si>
  <si>
    <t>Norwich
Breckland District Council, Essex County Council, GTC, Norfolk Citizens Advice, Norfolk Coast Partnership, Norfolk County Council, Norfolk and Waveney Dementia Partnership, Norwich City Council, Royal Voluntary Service, S&amp;P Farms, Suffolk County Council, University of East Anglia
London
Bucks County Council, Citizens Advice, City of Westminster, CNG Fuels Ltd, Enfield Council, SP Utilities Group, Essex County Council, Essex County Fire and Rescue Service 
family Mosaic/Thurrock council, Future Biogas Ltd, Gas Safe Register, Institute of Customer Service, Islington Council, LanguageLine Solutions, Lincolnshire County Council, London Borough of Ealing, London Borough of Havering, London Borough of Tower Hamlets, Low Carbon Vehicle Partnership, Metropolitan Police, Select Surveys Ltd, SGN, Statoil, Symology Ltd, Transport for London, University of Birmingham, WRC 
Birmingham
Affordable Warmth Solutions, Air Liquide, Amberon Traffic Management, Birmingham City Council, extraenergy, Field Dynamics, Murphy Gas Network, National Grid Affordable Warmth Solutions, Ofgem, OVO Energy, Pertemps, Pivotal Energy, RH Traffic Management Ltd, Severn Trent Water, Sia Partners, SMS Energy Services, The Institution of Gas Engineers and Managers, Traffic Management, UK Power Solutions, University of Birmingham, University of Warwick, Warm Zones cic, Western Power Distribution, Xoserve
Manchester
ALH Systems, Amberon Ltd, Aptus Utilities, Centrica, Citizens Advice, Coatsol, Cumbria County Council, Derbyshire Healthy Home Programme, Gallagher Ltd, Hatton Traffic Management Ltd, Kier Utilities, Liverpool City Council, 
Liverpool City Region LEP, Morrison Utility Services, Multi Tility UK Ltd, MW Polymer Products Ltd, Orbital Gas Ltd, Peel, South Yorkshire Fire Service, SSE Metering, The University of Manchester, Utilita, Yorkshire Water</t>
  </si>
  <si>
    <t>D3</t>
  </si>
  <si>
    <t>Deliberative workshops</t>
  </si>
  <si>
    <t xml:space="preserve">Topics discussed included:
- Awareness of Cadent
- Expectations of a GDN
- Views on 4 draft outcomes: keeping your energy flowing safely, reliably and hassle free; protecting the environment and creating a sustainable energy future; working for you and your community safeguarding those that need it most; value for money and customer satisfaction at the heart of all our services.
Shaping the draft outcomes including suggesting new draft outcomes.
</t>
  </si>
  <si>
    <t>206 participants. Regional breakdown: East Midlands (41), North London (40), West Midlands (43), North West (43), East Anglia (39).</t>
  </si>
  <si>
    <t>D4</t>
  </si>
  <si>
    <t>Focus groups with hard to reach groups</t>
  </si>
  <si>
    <t>Focus groups</t>
  </si>
  <si>
    <t>What are your expectations of Cadent?
What do you think about the four draft outcomes within Cadent’s business plan? (Participants' views on Cadent outcomes and outputs to achieve these, actions/behaviour they want to see from us/their gas network company, customers' perceptions of their experience of Cadent achieving/not achieving outcomes).
Are there any other outcomes you feel Cadent should include? Have we missed something?</t>
  </si>
  <si>
    <t xml:space="preserve">Six focus groups took place, each two hours long, each with 8-10 participants. Participants were recruited, and groups were held, in all five Cadent regions:
North London (one future generations group and one ESL group) East Anglia (one non-customers group) 
East Midlands (one non-customers group) 
West Midlands (one future generations group) 
North-West England (one ESL group)
</t>
  </si>
  <si>
    <t>D5</t>
  </si>
  <si>
    <t>Domestic survey</t>
  </si>
  <si>
    <t>D6</t>
  </si>
  <si>
    <t>Public survey</t>
  </si>
  <si>
    <t>D7</t>
  </si>
  <si>
    <t>Customers in vulnerable situations report</t>
  </si>
  <si>
    <t>Interviews</t>
  </si>
  <si>
    <t>7 interviews with professionals
13 interviews with CIVs</t>
  </si>
  <si>
    <t>• What services are important to customers?
• What are their expectations of Cadent as their gas distribution network?
• What do they think about the four draft outcomes within Cadent’s business plan?
• What are their needs and expectations of Cadent to safeguard them?
• What are their needs and expectations of Cadent to accommodate their circumstance?</t>
  </si>
  <si>
    <t>D8</t>
  </si>
  <si>
    <t>Stakeholder interviews</t>
  </si>
  <si>
    <t xml:space="preserve">Have you heard of Cadent?
In which ways does gas distribution affect or could your organisation and the people you represent / serve / your local community?
What challenges and opportunities do you think Cadent faces as a gas distribution network when planning for the future?
Cadent has identified 4 key outcomes. Which of these outcomes do you think are relevant to / priorities for your organisation? In what way?
Are there any other outcomes you feel Cadent should include?
Thinking about the people you represent / serve / your local community, what do you think matters most to them?
Cadent is in the process of developing a new business plan. Are there any areas you would recommend Cadent explore with other organisations and the public?
How would you like Cadent to communicate in the future?
Any other comments?
</t>
  </si>
  <si>
    <t>D9.1</t>
  </si>
  <si>
    <t>Business surveys, March - May 2019</t>
  </si>
  <si>
    <t>Mar to May 19</t>
  </si>
  <si>
    <t>504 survey one responses
4 survey two responses (so largely discounted)</t>
  </si>
  <si>
    <t xml:space="preserve">504 business participants  - broadly representative survey designed to engage a range of business sizes and types. </t>
  </si>
  <si>
    <t>D9.2</t>
  </si>
  <si>
    <t>Business interviews</t>
  </si>
  <si>
    <r>
      <t xml:space="preserve">18 businesses </t>
    </r>
    <r>
      <rPr>
        <sz val="11"/>
        <color rgb="FFFF0000"/>
        <rFont val="Calibri (Body)"/>
      </rPr>
      <t>(don't have a list)</t>
    </r>
  </si>
  <si>
    <t>D10</t>
  </si>
  <si>
    <t>RIIO-2 Employee engagement, May 2019</t>
  </si>
  <si>
    <t>Survey</t>
  </si>
  <si>
    <t xml:space="preserve">1. Demographic questions
2. Questions about Cadent as customers: asked to rate the importance of:
• Security of the network
• Physical safety of customers
• Staff skills and behaviours
• Guaranteed gas supply
• Minimum disruption to daily life
• Efficient communications
• Customers in vulnerable situations
• Gas leakage
• Future role of gas
• Green company policies
• Local investment
• Customer service
• Affordable and transparent bills
• Collaboration
3. Questions about the services that we provide as subject matter experts, split into the following sections in line with our service offerings;
• Customer Contact
• Emergency Response and Repair
• Domestic Connections
• Commercial Connections
• Mains Replacement
Each section was broken down further to the individual work types for that particular service.
We also asked employees to tell us one area of improvement they thought we could make to improve the service for our customers.
</t>
  </si>
  <si>
    <t>783 employee respondents. 
Age profile: 34% 18 - 35 years old, 50% 35-55 years old, and 17% 55 or older.
Network profile: East Anglia (13%), East Midlands (34%), North London (10%), West Midlands (26%) and other (4%).
Respondents came from across the business with 35% from operations.
Staff levels 1-8 made up 60% of the completed surveys, managers A - D were 18% and field force 13%. 
93% of respondents were connected to mains gas.</t>
  </si>
  <si>
    <t>D11</t>
  </si>
  <si>
    <t>Gas Connections Customer Journey, Explain Market Research</t>
  </si>
  <si>
    <t>27 connections or alterations customers</t>
  </si>
  <si>
    <t>D12</t>
  </si>
  <si>
    <t>WWU regional community workshops</t>
  </si>
  <si>
    <t>52 stakeholders</t>
  </si>
  <si>
    <t>Addressed following themes: stakeholder priorities, value for money, mains replacement and the theft of gas, future energy solutions and social obligations.</t>
  </si>
  <si>
    <t>Age Cymru
Gelligaer Community Council
AgilityEco
Glan Conwy Community Council
Aughton Automation
GPS PE Pipe Systems
Auriga Services
Hafod
Bishton Community Council
Hy-Ram Engineering
Bron Afon
Isle of Anglesey County Council
Business in the Community Cymru
Joint Radio Company
Cadent
Llandudno Town Council
Caerphilly County Borough Council
Major Energy Users’ Council
Care &amp; Repair Cardiff and the Vale
Marble Power
Care &amp; Repair Cymru
National Energy Action
Centre for Sustainable Energy
National Landlords Association
Citizens Advice Denbighshire
Nest
City of Bangor Council
Newport City Council
Clwyd Alyn
Newport City Homes
Commission for Environmental Cooperation
Npower
Community Energy Plus
Plymouth City Council
Conwy County Borough Council
Plymouth Energy Community
Cornerstone Housing
Royal Voluntary Service
Cornwall Chamber of Commerce
South East Wales Energy Agency
Cornwall Council
Wadebridge Renewable Energy Network
Cornwall Housing
Warm Wales
DangerPoint
WG Energy Services
Denbighshire County Council
Wrexham County Borough Council
DNV GL
Ynni Glan
Forest Traffic Services Ltd
ZLC Energy</t>
  </si>
  <si>
    <t>D13</t>
  </si>
  <si>
    <t>Feedback on connections standardisation proposals, September 2019</t>
  </si>
  <si>
    <t>Email feedback</t>
  </si>
  <si>
    <t>D14</t>
  </si>
  <si>
    <t>Feedback on Cadent CO awareness - Safety Seymour questionnaire and feedback from Derbyshire Fire &amp; Rescue (memory diaries)</t>
  </si>
  <si>
    <t>What did your family think of Seymour's activity pack?
Was the information clear, understandable and useful? If no, please elaborate.
Has this programme encouraged you to take further safety precautions at home?
Did you child enjoy and engage in the activities?
Was there anything that you felt the pack would benefit from?
How do you think Safety Seymour works as a character and mascot?
What do you think that you and your family have learnt as a result of taking part in Seymour's Activity Pack?
Any further comments?</t>
  </si>
  <si>
    <t>496 parents of children that had used the Safety Seymour activity pack.</t>
  </si>
  <si>
    <t>D15</t>
  </si>
  <si>
    <t>Internship research by Mutoniu Michaela Nkurunziza of Coventry University</t>
  </si>
  <si>
    <t>Moved from Historical engagement. Title in Engagement Master sheet: "Student research"</t>
  </si>
  <si>
    <t>200 from survey
20 at focus group</t>
  </si>
  <si>
    <t>- Satisfaction with energy company
- Awareness of who to contact in a power cut or gas leak
- Has your gas supply ever been interrupted? If so, for how long?
- Are you aware of NGGD or Cadent?
- What is your preferred mode of communication?
- What are you willing to pay? (NB this question is less clearly specified and has not been included in our considerations for the business plan)</t>
  </si>
  <si>
    <t>D16</t>
  </si>
  <si>
    <t>ENA and Accent RIIO-2 stakeholder engagement (decarbonisation)</t>
  </si>
  <si>
    <t>Moved from Historical engagement. Title in Engagement Master sheet: "GDN collaboration: Decarbonising the energy system workshop". Note: Engagement master sheet has 72 participants.</t>
  </si>
  <si>
    <t>1. What should a whole energy system approach look like? 
2. What should gas network RIIO-2 business plans focus on in the context of decarbonising the gas system?
3. How should customers, including customers in vulnerable situations, be taken into account? 
4. How can the gas networks work collaboratively to achieve decarbonisation targets? 
5. How can decarbonisation best be funded? 6. What are potential barriers?</t>
  </si>
  <si>
    <t>Greenlane Biogas, Iona Capital. ESP Utilities Group, Grid Edge, ARUP, Sustainable Energy Connections Ltd, Gas Safe Charity, Energetics- UK, Xoserve, Imperial College London, Ofgem, Green Gas Certification Scheme, Renewable Energy Assurance Ltd, Energy and Utilities Alliance, Xergy, Delta-EE, ADBA, IGEM, BEIS, BUUK Infrastructure,NEA, Green Frog Gas Utilities, Siemens, Energy Policy Group (University of Exeter), Qila Energy, Element Energy. University of Birmingham, EEF (the manufacturers' organisation, the Association for Decentralised Energy), HSE's Health and Safety Laboratory, Citizens Advice</t>
  </si>
  <si>
    <t>T1</t>
  </si>
  <si>
    <t>Targeted</t>
  </si>
  <si>
    <t>Cadent London stakeholder engagement event 25 April 2019</t>
  </si>
  <si>
    <t>Poll</t>
  </si>
  <si>
    <t>92 (tickets issued)</t>
  </si>
  <si>
    <t>When you consider disruption caused by utility providers, what do you consider ‘disruption’ to be in your role?
The disruption that I would like Cadent to work hardest to eliminate is?
For roadworks disruption, what kind of improvement would you like Cadent to focus on?
For disruption caused by customers being off gas, what kind of improvement would you like Cadent to focus on?
For disruption caused by digging holes in the road or on private land, what kind of improvement would you like Cadent to
focus on?
If Cadent could find ways of reducing disruption, how much more do you think bill payers would be willing to pay?</t>
  </si>
  <si>
    <t>T2</t>
  </si>
  <si>
    <t>Cadent Fuel Poverty stakeholder events (March 2019)</t>
  </si>
  <si>
    <t>Stafford: 8
Cambridge: 4</t>
  </si>
  <si>
    <t xml:space="preserve">What are the strengths and weaknesses of FPNES and Cadent's current approach to fuel poverty?
What are the opportunities for improvement for RIIO-GD2?
What are your thoughts on Cadent's alternative delivery model?
</t>
  </si>
  <si>
    <t>Stakeholders in attendance:
Stafford: Staffordshire County Council, Eon Energy, Property Tectonics, Agility Eco, Derbyshire County Council, Northeast Derbyshire District Council, Shropshire Council, Marches Energy Agency.
Cambridge: Happy Solutions, National Energy Action, East Suffolk District Council, Agility Eco.</t>
  </si>
  <si>
    <t>T3</t>
  </si>
  <si>
    <t>Customers in Vulnerable Situations, Phase 2</t>
  </si>
  <si>
    <t>ASSUMING THIS MAPS TO "SERVICES FOR CIVS" 40 PARTICIPANTS</t>
  </si>
  <si>
    <t>T4</t>
  </si>
  <si>
    <t>GDN GSOP Planned works survey April 2019</t>
  </si>
  <si>
    <t>Postal survey</t>
  </si>
  <si>
    <t>2095 planned works customers across GDN networks. Of which, 1014 from Cadent networks, 271, NGN, 550 SGN and 260 WWU. 1249 respondents were aged 65 or older.</t>
  </si>
  <si>
    <t>T5</t>
  </si>
  <si>
    <t>Accent report for GDNs on GSOP</t>
  </si>
  <si>
    <t>Desk research</t>
  </si>
  <si>
    <t>Includes 16 stakeholder interviews</t>
  </si>
  <si>
    <t>T6</t>
  </si>
  <si>
    <t>Cadent Customer Forum (February 2019) Safeguarding</t>
  </si>
  <si>
    <t>Forum</t>
  </si>
  <si>
    <t>96 members of the public. London (32), Birmingham (30) and Manchester (34). 55 of these were returning participants.</t>
  </si>
  <si>
    <t>T7</t>
  </si>
  <si>
    <t>Cadent Customer Forum (March 2019) Carbon Monoxide and Fuel Poverty</t>
  </si>
  <si>
    <t>110 participants, 86 of which had been to a previous forum.
Ipswich (37), London (24), Birmingham (25), Manchester (27). This event marked the start of a new forum in Ipswich so the majority of first-time participants were recruited for this location.</t>
  </si>
  <si>
    <t>T8</t>
  </si>
  <si>
    <t>Cadent customer forums (April &amp; May 2019): 
Interruptions and Reinstatements</t>
  </si>
  <si>
    <t>Apr and May 19</t>
  </si>
  <si>
    <t>104 participants: Ipswich (30), London (19), Birmingham (29) and Manchester (26). All participants had previously attended a session.</t>
  </si>
  <si>
    <t>T9</t>
  </si>
  <si>
    <t>Replaced by final report - BOT 9</t>
  </si>
  <si>
    <t>T10</t>
  </si>
  <si>
    <t>Gas distribution network GSOP planned works report PSR customers</t>
  </si>
  <si>
    <t>2095 respondents, of which 523 PSR customers. Results presented for PSR customers</t>
  </si>
  <si>
    <t>523 PSR customers.</t>
  </si>
  <si>
    <t>T11</t>
  </si>
  <si>
    <t>Customer views on Cadent's plans to reduce its business carbon footprint</t>
  </si>
  <si>
    <t xml:space="preserve">Pop-up community activities </t>
  </si>
  <si>
    <t xml:space="preserve">29 customers </t>
  </si>
  <si>
    <t>Topics discussed:
- What are attitudes towards sustainability and what is expected of organisations?
- What do customers think of Cadent's plan? Is it ambitious enough?
- Do customers trust Cadent and do they trust Cadent to deliver the new plan?</t>
  </si>
  <si>
    <t>T12</t>
  </si>
  <si>
    <t>Expert views on Cadent's plans to reduce its business carbon footprint</t>
  </si>
  <si>
    <t>Expert interviews</t>
  </si>
  <si>
    <t>10 expert interviews</t>
  </si>
  <si>
    <t xml:space="preserve">Topics discussed:
- Sustainability and its challenges
- Initiatives that stand out
- Awareness and views on Cadent
- Reactions to existing plan
- Reactions to proposed plan
- Business carbon neutrality
- Employee carbon footprint
- Waste management
- Trust
</t>
  </si>
  <si>
    <r>
      <t xml:space="preserve">10 expert interviews. </t>
    </r>
    <r>
      <rPr>
        <sz val="11"/>
        <color rgb="FFFF0000"/>
        <rFont val="Calibri (Body)"/>
      </rPr>
      <t xml:space="preserve">I don't have a list, </t>
    </r>
    <r>
      <rPr>
        <sz val="11"/>
        <color theme="1"/>
        <rFont val="Calibri (Body)"/>
      </rPr>
      <t>but included some Councils,  a sustainability consultant, and a water company CCG member.</t>
    </r>
  </si>
  <si>
    <t>T13</t>
  </si>
  <si>
    <t>Feedback from DNVGL</t>
  </si>
  <si>
    <t>email feedback</t>
  </si>
  <si>
    <t>W1</t>
  </si>
  <si>
    <t>WTP</t>
  </si>
  <si>
    <t>Removed - replaced by a later report</t>
  </si>
  <si>
    <t>W2.1</t>
  </si>
  <si>
    <t>NERA &amp; Traverse: Estimating Customers' Willingness to Pay for Changes in Service during RIIO2, 28 May 2019 (Stated preference)</t>
  </si>
  <si>
    <t>Face to face and online surveys</t>
  </si>
  <si>
    <t>2,123 (domestic)
980 (non domestic)</t>
  </si>
  <si>
    <t>The survey was made up of two parts: a screener, followed by a questionnaire. The screener for each survey was designed to ensure wide representation across all attributes in the sampling framework, as well as gathering information necessary for the econometric analysis, such as participant income level, in the case of domestic customers.
The questionnaire included some initial contextual information to inform respondents about the purpose of the survey, and ensure that respondents understood that Cadent currently delivers services paid for through customer bills. The first question was designed to gather information on participant bill level. This allowed the survey tool to reflect back to each respondent their estimated bill level, which informed the bill impact information that the respondent would see throughout the rest of the questionnaire.
All attributes from the valuation framework were divided into three nests of services for the purposes of the research. 
The surveys consisted of twelve attributes related to the service provided by Cadent Gas, which we grouped into three sets of attributes to ensure we presented customers with a manageable number of attributes at any one time:
▪ First set of attributes:
– Restoring gas supply after short unplanned interruptions (3-24 hours);
– How long the short interruption lasts;
– Restoring gas supply after an unplanned interruption lasting more than 24 hours; and
– Offering customers time slots for restoring gas supply;
▪ Second set of attributes:
– Reducing the proportion of gas lost through leakage;
– Proportion of gas that comes from green sources;
– Clearing up disused sites; and
– Reducing the number of excavations in roads;
▪ Third set of attributes:
– Providing welfare services during interruptions;
– Measures to address fuel poverty;
– Connecting households in fuel poverty to the network; and
– Reducing the length of time it takes to carry out work.</t>
  </si>
  <si>
    <t>Domestic 2123 respondents in total: 109 in pilot survey, 1616 on-line and 398 face to face.
Non-domestic: 980 online.
Overall the sample distribution is similar to the real population, however:
• For age, young respondents (18-24) are underrepresented, 
• SEG group DE (unskilled manual occupations, unemployed and lowest grade occupations) are underrepresented. 
These differences were controlled for.</t>
  </si>
  <si>
    <t>W2.2</t>
  </si>
  <si>
    <t>NERA &amp; Traverse: Estimating Customers' Willingness to Pay for Changes in Service during RIIO2, 28 May 2019 (Revealed preference)</t>
  </si>
  <si>
    <t>Expert research (including survey and focus group)</t>
  </si>
  <si>
    <t>27 (focus groups)
791 (survey)</t>
  </si>
  <si>
    <t>A survey of 791 households from a wider sample of approximately 50,000 interrupted customers.
Focus groups were held to inform the survey design: A total of 27 domestic customers took part in the focus groups, with customers split across 4 events: 2 focus groups in Central London, 1 in Wilstead, Bedfordshire, and 1 in Stratford-upon-Avon.</t>
  </si>
  <si>
    <t>W3</t>
  </si>
  <si>
    <t>Hydrogen perceptions, practices and possibilities in two UK communities, Dr G Powells and Dr M Scott, School of Geography, Politics &amp; Sociology, Newcastle University, April 2019</t>
  </si>
  <si>
    <t>700 online and paper survey of 102</t>
  </si>
  <si>
    <r>
      <rPr>
        <u/>
        <sz val="11"/>
        <color theme="1"/>
        <rFont val="Calibri (Body)_x0000_"/>
      </rPr>
      <t xml:space="preserve">Section One: Initial Associations, Perceptions, and Acceptance of Hydrogen. </t>
    </r>
    <r>
      <rPr>
        <sz val="11"/>
        <color theme="1"/>
        <rFont val="Calibri"/>
        <family val="2"/>
        <scheme val="minor"/>
      </rPr>
      <t xml:space="preserve">This part of the survey asked participants about their environmental beliefs and values, their current knowledge of hydrogen, their initial acceptance of hydrogen, their initial fears and concerns about hydrogen, and finally their initial perceptions of the safety and risks of blending 20% hydrogen with natural gas. 
</t>
    </r>
    <r>
      <rPr>
        <u/>
        <sz val="11"/>
        <color theme="1"/>
        <rFont val="Calibri (Body)_x0000_"/>
      </rPr>
      <t>Section Two: Using 20% Hydrogen.</t>
    </r>
    <r>
      <rPr>
        <sz val="11"/>
        <color theme="1"/>
        <rFont val="Calibri"/>
        <family val="2"/>
        <scheme val="minor"/>
      </rPr>
      <t xml:space="preserve"> This part of the survey provided participants with two pieces of information regarding 20% blended hydrogen: (1) That all home appliances manufactured and sold in the UK after 1993 have been subject to a short-term test to run on up to 23% hydrogen.  (2) That town gas was previously used in the UK and was composed of up to 50% hydrogen. Participants were then asked the extent to which these two pieces of information changed their willingness to use 20% hydrogen, and subsequently their perceptions on what the impacts of using 20% hydrogen would be. 
</t>
    </r>
    <r>
      <rPr>
        <u/>
        <sz val="11"/>
        <color theme="1"/>
        <rFont val="Calibri (Body)_x0000_"/>
      </rPr>
      <t>Section Three: Trust and Outreach.</t>
    </r>
    <r>
      <rPr>
        <sz val="11"/>
        <color theme="1"/>
        <rFont val="Calibri"/>
        <family val="2"/>
        <scheme val="minor"/>
      </rPr>
      <t xml:space="preserve"> This short section of the survey asked participants about the types of information and evidence they would value about hydrogen, and which actors and institutions they would trust to provide them with this information. 
</t>
    </r>
    <r>
      <rPr>
        <u/>
        <sz val="11"/>
        <color theme="1"/>
        <rFont val="Calibri (Body)_x0000_"/>
      </rPr>
      <t>Section Four: Overall Support and Willingness to Pay for Hydrogen.</t>
    </r>
    <r>
      <rPr>
        <sz val="11"/>
        <color theme="1"/>
        <rFont val="Calibri"/>
        <family val="2"/>
        <scheme val="minor"/>
      </rPr>
      <t xml:space="preserve"> This last substantive section of the survey asked participants, on a scale of 1 to 10, how much they supported the introduction of hydrogen as a fuel for the UK and for their local area, and also how much they would support a 20% blended hydrogen trial taking place in their local area. This part of the survey also asked if participants were willing to pay more than they currently pay to use hydrogen. 
</t>
    </r>
    <r>
      <rPr>
        <u/>
        <sz val="11"/>
        <color theme="1"/>
        <rFont val="Calibri (Body)_x0000_"/>
      </rPr>
      <t>Section Five: Demographics.</t>
    </r>
    <r>
      <rPr>
        <sz val="11"/>
        <color theme="1"/>
        <rFont val="Calibri"/>
        <family val="2"/>
        <scheme val="minor"/>
      </rPr>
      <t xml:space="preserve"> The final section of the survey collected demographic information about each participant to enable statistical testing to take place. </t>
    </r>
  </si>
  <si>
    <t>W4</t>
  </si>
  <si>
    <t>NERA &amp; Traverse: Triangulation by attribute, July 2019</t>
  </si>
  <si>
    <t>Expert research</t>
  </si>
  <si>
    <t>W5</t>
  </si>
  <si>
    <t>Benefits Transfer Study</t>
  </si>
  <si>
    <t>W6</t>
  </si>
  <si>
    <t>NERA report for Cadent, January 2019: The benefits of extending the gas network to off-grid communities</t>
  </si>
  <si>
    <t>Moved from Historical engagement. Title in Engagement Master sheet: "Network Extension Study".</t>
  </si>
  <si>
    <t>Benefits study</t>
  </si>
  <si>
    <t>M1</t>
  </si>
  <si>
    <t>Meetings, conferences</t>
  </si>
  <si>
    <t>Day after reports (DARs)</t>
  </si>
  <si>
    <t>Meeting write ups</t>
  </si>
  <si>
    <t>varied</t>
  </si>
  <si>
    <t>multiple</t>
  </si>
  <si>
    <t>BOT1</t>
  </si>
  <si>
    <t>BOT</t>
  </si>
  <si>
    <t>Domestic and business surveys, quantitative phase, Traverse</t>
  </si>
  <si>
    <t xml:space="preserve">We commissioned Traverse to conduct a survey of more than 2000 domestic customers and more than 500 business customers to understand preferences between the different business options under consideration across 14 different service areas. The options presented combined service provisions e.g. educate 50,000 customers most at risk of CO poisoning and a monetary impact on the customer's annual bill. Across both the domestic and business surveys, the highest weighted average scores, supporting the most ambitious options, were achieved in areas relating to safety and protection of vulnerable customers: responding to carbon monoxide incidents, repairing and replacing faulty appliances, helping vulnerable customers without gas and carbon monoxide safety. 
</t>
  </si>
  <si>
    <t>Domestic and business customers were asked their preferred options (with varying degrees of ambition / cost) for 14 commitments:  
1. Carbon Monoxide Safety
2. Responding to Carbon Monoxide incidents
3. Repairing and replacing faulty appliances
4. Helping vulnerable customers without gas
5. Helping all customers without gas
6. Getting customers back on gas
7. Carrying out safety checks
8. Minimising disruption from our works
9. Tackling Fuel Poverty
10. Awareness of Priority Services Register
11. Priority Services Register training
12. Becoming a Carbon neutral business
13. Communities not currently connected to gas
14. Keeping the energy flowing reliably and safely</t>
  </si>
  <si>
    <t>Domestic and business survey</t>
  </si>
  <si>
    <t>2022 domestic &amp; 525 business</t>
  </si>
  <si>
    <t>BOT2</t>
  </si>
  <si>
    <t>Public consultation, BOT, qualitative phase, Traverse</t>
  </si>
  <si>
    <t>2605 responses from members of the public, of which 1353 were submitted online and 1252 were sent via the post. 304 responses were from Cadent employees.</t>
  </si>
  <si>
    <t>BOT2b</t>
  </si>
  <si>
    <t>Additional slide removing Cadent employees from awareness stats</t>
  </si>
  <si>
    <t>Part of BOT2</t>
  </si>
  <si>
    <t>Before today, had you heard of Cadent?</t>
  </si>
  <si>
    <t>BOT3</t>
  </si>
  <si>
    <t>Workshops with customers in MOBs, Traverse</t>
  </si>
  <si>
    <r>
      <t xml:space="preserve">Asked to order 13 </t>
    </r>
    <r>
      <rPr>
        <u/>
        <sz val="11"/>
        <color theme="1"/>
        <rFont val="Calibri (Body)_x0000_"/>
      </rPr>
      <t>priorities</t>
    </r>
    <r>
      <rPr>
        <sz val="11"/>
        <color theme="1"/>
        <rFont val="Calibri"/>
        <family val="2"/>
        <scheme val="minor"/>
      </rPr>
      <t xml:space="preserve"> by what was most important to them.
</t>
    </r>
    <r>
      <rPr>
        <u/>
        <sz val="11"/>
        <color theme="1"/>
        <rFont val="Calibri (Body)_x0000_"/>
      </rPr>
      <t>Interruptions in houses and MOBs:</t>
    </r>
    <r>
      <rPr>
        <sz val="11"/>
        <color theme="1"/>
        <rFont val="Calibri"/>
        <family val="2"/>
        <scheme val="minor"/>
      </rPr>
      <t xml:space="preserve">
• To understand customer experiences of unplanned interruptions in MOBs
• To explore with customers the different options for provisions during interruptions and understand their preferences for MOBs and other properties
• To test the proposed Business Plan options for minimising length of interruptions
• To develop new proposals for length of interruptions, provisions and compensation for MOBs and test in follow up session
</t>
    </r>
    <r>
      <rPr>
        <u/>
        <sz val="11"/>
        <color theme="1"/>
        <rFont val="Calibri (Body)_x0000_"/>
      </rPr>
      <t>NARMS - replacing pipes:</t>
    </r>
    <r>
      <rPr>
        <sz val="11"/>
        <color theme="1"/>
        <rFont val="Calibri"/>
        <family val="2"/>
        <scheme val="minor"/>
      </rPr>
      <t xml:space="preserve">
• To understand:
• What factors customers prioritise when replacing mains
pipes
• If these factors are more or less important to customers than bill impact
• If customers prefer smooth bills (flat increase from 2021- 31)
• If customers are considering different factors for MOB (multi-occupancy buildings) and Cadent sites.</t>
    </r>
  </si>
  <si>
    <t>34 at workshop 1, 7 new customers at workshop 2</t>
  </si>
  <si>
    <t>BOT4</t>
  </si>
  <si>
    <t>Future generations workshops, Traverse</t>
  </si>
  <si>
    <r>
      <rPr>
        <b/>
        <sz val="11"/>
        <color rgb="FF000000"/>
        <rFont val="Calibri"/>
        <family val="2"/>
        <scheme val="minor"/>
      </rPr>
      <t>WORKSHOP 1</t>
    </r>
    <r>
      <rPr>
        <sz val="11"/>
        <color rgb="FF000000"/>
        <rFont val="Calibri"/>
        <family val="2"/>
        <scheme val="minor"/>
      </rPr>
      <t xml:space="preserve">
Asked to order 13 </t>
    </r>
    <r>
      <rPr>
        <u/>
        <sz val="11"/>
        <color rgb="FF000000"/>
        <rFont val="Calibri (Body)_x0000_"/>
      </rPr>
      <t>priorities</t>
    </r>
    <r>
      <rPr>
        <sz val="11"/>
        <color rgb="FF000000"/>
        <rFont val="Calibri"/>
        <family val="2"/>
        <scheme val="minor"/>
      </rPr>
      <t xml:space="preserve"> by what was most important to them.
</t>
    </r>
    <r>
      <rPr>
        <u/>
        <sz val="11"/>
        <color rgb="FF000000"/>
        <rFont val="Calibri (Body)_x0000_"/>
      </rPr>
      <t>Decarbonise energy:</t>
    </r>
    <r>
      <rPr>
        <sz val="11"/>
        <color rgb="FF000000"/>
        <rFont val="Calibri"/>
        <family val="2"/>
        <scheme val="minor"/>
      </rPr>
      <t xml:space="preserve"> Find out how customers think Cadent should best decarbonise their assets and services, and minimise environmental impact
</t>
    </r>
    <r>
      <rPr>
        <u/>
        <sz val="11"/>
        <color rgb="FF000000"/>
        <rFont val="Calibri (Body)_x0000_"/>
      </rPr>
      <t xml:space="preserve">Replacing pipes: </t>
    </r>
    <r>
      <rPr>
        <sz val="11"/>
        <color rgb="FF000000"/>
        <rFont val="Calibri"/>
        <family val="2"/>
        <scheme val="minor"/>
      </rPr>
      <t xml:space="preserve">Find out how customers think Cadent should best approach pipe replacement.
</t>
    </r>
    <r>
      <rPr>
        <b/>
        <sz val="11"/>
        <color rgb="FF000000"/>
        <rFont val="Calibri"/>
        <family val="2"/>
        <scheme val="minor"/>
      </rPr>
      <t xml:space="preserve">WORKSHOP 2
</t>
    </r>
    <r>
      <rPr>
        <u/>
        <sz val="11"/>
        <color rgb="FF000000"/>
        <rFont val="Calibri (Body)_x0000_"/>
      </rPr>
      <t xml:space="preserve">Interruptions in houses and MOBs: </t>
    </r>
    <r>
      <rPr>
        <sz val="11"/>
        <color rgb="FF000000"/>
        <rFont val="Calibri"/>
        <family val="2"/>
        <scheme val="minor"/>
      </rPr>
      <t xml:space="preserve">
• To understand customer experiences of unplanned interruptions in MOBs
• To test new proposals for length of interruptions, provisions and compensation for MOBs that have been developed following workshop one
</t>
    </r>
    <r>
      <rPr>
        <u/>
        <sz val="11"/>
        <color rgb="FF000000"/>
        <rFont val="Calibri (Body)_x0000_"/>
      </rPr>
      <t xml:space="preserve">CIVS: </t>
    </r>
    <r>
      <rPr>
        <sz val="11"/>
        <color rgb="FF000000"/>
        <rFont val="Calibri"/>
        <family val="2"/>
        <scheme val="minor"/>
      </rPr>
      <t xml:space="preserve">
• Introduce the issue of customers in vulnerable situations. Explore whether customers think that the options presented by Cadent are ambitious enough.
• Identify which option customers prefer and why.
</t>
    </r>
    <r>
      <rPr>
        <u/>
        <sz val="11"/>
        <color rgb="FF000000"/>
        <rFont val="Calibri (Body)_x0000_"/>
      </rPr>
      <t>Minimum standards:</t>
    </r>
    <r>
      <rPr>
        <sz val="11"/>
        <color rgb="FF000000"/>
        <rFont val="Calibri"/>
        <family val="2"/>
        <scheme val="minor"/>
      </rPr>
      <t xml:space="preserve">
• Introduce the issue of customers in vulnerable situations. Explore whether customers think that the options presented by Cadent are ambitious enough.
• Identify which option customers prefer and why.
</t>
    </r>
  </si>
  <si>
    <t>45 young people age 13-18</t>
  </si>
  <si>
    <t>45 young people:  Islington (London), 12 participants aged 13-15, 10 participants aged 16-18
Stansted (Essex), 13 participants aged 13-15, 10 participants aged 16-18</t>
  </si>
  <si>
    <t>BOT5</t>
  </si>
  <si>
    <t>Workshops with ESL and non-English speakers, Traverse</t>
  </si>
  <si>
    <r>
      <t xml:space="preserve">Asked to order 13 </t>
    </r>
    <r>
      <rPr>
        <u/>
        <sz val="11"/>
        <color theme="1"/>
        <rFont val="Calibri (Body)_x0000_"/>
      </rPr>
      <t>priorities</t>
    </r>
    <r>
      <rPr>
        <sz val="11"/>
        <color theme="1"/>
        <rFont val="Calibri"/>
        <family val="2"/>
        <scheme val="minor"/>
      </rPr>
      <t xml:space="preserve"> by what was most important to them.
</t>
    </r>
    <r>
      <rPr>
        <u/>
        <sz val="11"/>
        <color theme="1"/>
        <rFont val="Calibri (Body)_x0000_"/>
      </rPr>
      <t>Interruptions:</t>
    </r>
    <r>
      <rPr>
        <sz val="11"/>
        <color theme="1"/>
        <rFont val="Calibri"/>
        <family val="2"/>
        <scheme val="minor"/>
      </rPr>
      <t xml:space="preserve"> Find out how customers think Cadent should best help people with interruptions to their gas supply. Participants were presented with a gas interruption scenario over three different time periods. They were asked:
• What would you need at this stage of an interruption? Why is that important to you?
• What would other people you know need?
</t>
    </r>
    <r>
      <rPr>
        <u/>
        <sz val="11"/>
        <color theme="1"/>
        <rFont val="Calibri (Body)_x0000_"/>
      </rPr>
      <t>CO:</t>
    </r>
    <r>
      <rPr>
        <sz val="11"/>
        <color theme="1"/>
        <rFont val="Calibri"/>
        <family val="2"/>
        <scheme val="minor"/>
      </rPr>
      <t xml:space="preserve"> Find out how customers think Cadent should best combat the effects of carbon monoxide. They were asked for the opinions on the following initiatives:
• Locate, Isolate, Repair &amp; Replace
• Locking Cooker Valve
• Safety Seymour (Polish group only)
</t>
    </r>
    <r>
      <rPr>
        <u/>
        <sz val="11"/>
        <color theme="1"/>
        <rFont val="Calibri (Body)_x0000_"/>
      </rPr>
      <t>Decarbonisation (business options), polish group only:</t>
    </r>
    <r>
      <rPr>
        <sz val="11"/>
        <color theme="1"/>
        <rFont val="Calibri"/>
        <family val="2"/>
        <scheme val="minor"/>
      </rPr>
      <t xml:space="preserve"> Find out how customers think Cadent should best decarbonise their business operations. Participants were presented with fourteen different commitments by which Cadent could become a carbon neutral company and asked what they thought of them. </t>
    </r>
  </si>
  <si>
    <t>22 polish speakers and 9 bengali speakers</t>
  </si>
  <si>
    <t xml:space="preserve">Birmingham: 22 Polish-speaking participants with English as a second language 
Tower Hamlets (London): 9 Bengali-speaking participants
</t>
  </si>
  <si>
    <t>BOT6</t>
  </si>
  <si>
    <t>Workshops with customers in fuel poverty, Traverse</t>
  </si>
  <si>
    <r>
      <t xml:space="preserve">Asked to order 13 </t>
    </r>
    <r>
      <rPr>
        <u/>
        <sz val="11"/>
        <color theme="1"/>
        <rFont val="Calibri (Body)_x0000_"/>
      </rPr>
      <t>priorities</t>
    </r>
    <r>
      <rPr>
        <sz val="11"/>
        <color theme="1"/>
        <rFont val="Calibri"/>
        <family val="2"/>
        <scheme val="minor"/>
      </rPr>
      <t xml:space="preserve"> by what was most important to them.
</t>
    </r>
    <r>
      <rPr>
        <u/>
        <sz val="11"/>
        <color theme="1"/>
        <rFont val="Calibri (Body)_x0000_"/>
      </rPr>
      <t>CO:</t>
    </r>
    <r>
      <rPr>
        <sz val="11"/>
        <color theme="1"/>
        <rFont val="Calibri"/>
        <family val="2"/>
        <scheme val="minor"/>
      </rPr>
      <t xml:space="preserve">
To determine which options participants would prefer when dealing with CO
</t>
    </r>
    <r>
      <rPr>
        <u/>
        <sz val="11"/>
        <color theme="1"/>
        <rFont val="Calibri (Body)_x0000_"/>
      </rPr>
      <t xml:space="preserve">Proactive safety checks:
</t>
    </r>
    <r>
      <rPr>
        <sz val="11"/>
        <color theme="1"/>
        <rFont val="Calibri (Body)_x0000_"/>
      </rPr>
      <t>To determine how customers feel about the propositions for proactive safety checks</t>
    </r>
    <r>
      <rPr>
        <sz val="11"/>
        <color theme="1"/>
        <rFont val="Calibri"/>
        <family val="2"/>
        <scheme val="minor"/>
      </rPr>
      <t xml:space="preserve">
</t>
    </r>
    <r>
      <rPr>
        <u/>
        <sz val="11"/>
        <color theme="1"/>
        <rFont val="Calibri (Body)_x0000_"/>
      </rPr>
      <t xml:space="preserve">Affordability and energy costs (Addressing fuel poverty): 
</t>
    </r>
    <r>
      <rPr>
        <sz val="11"/>
        <color theme="1"/>
        <rFont val="Calibri (Body)_x0000_"/>
      </rPr>
      <t>To understand what customers feel about Cadent’s commitments to address fuel poverty.</t>
    </r>
    <r>
      <rPr>
        <sz val="11"/>
        <color theme="1"/>
        <rFont val="Calibri"/>
        <family val="2"/>
        <scheme val="minor"/>
      </rPr>
      <t xml:space="preserve">
</t>
    </r>
    <r>
      <rPr>
        <u/>
        <sz val="11"/>
        <color theme="1"/>
        <rFont val="Calibri (Body)_x0000_"/>
      </rPr>
      <t xml:space="preserve">PSR (Wolverhampton only): </t>
    </r>
    <r>
      <rPr>
        <sz val="11"/>
        <color theme="1"/>
        <rFont val="Calibri"/>
        <family val="2"/>
        <scheme val="minor"/>
      </rPr>
      <t xml:space="preserve">
To understand which options customers prefer around raising awareness of the PSR
</t>
    </r>
    <r>
      <rPr>
        <u/>
        <sz val="11"/>
        <color theme="1"/>
        <rFont val="Calibri (Body)_x0000_"/>
      </rPr>
      <t>Getting customers back on gas (Wolverhampton only):</t>
    </r>
    <r>
      <rPr>
        <sz val="11"/>
        <color theme="1"/>
        <rFont val="Calibri"/>
        <family val="2"/>
        <scheme val="minor"/>
      </rPr>
      <t xml:space="preserve">
To explore views on potential reduction to duration of interruptions and welfare provisions
</t>
    </r>
    <r>
      <rPr>
        <u/>
        <sz val="11"/>
        <color theme="1"/>
        <rFont val="Calibri (Body)_x0000_"/>
      </rPr>
      <t>Affordability and energy costs - addressing fuel poverty - Cadent's role (Wolverhampton only):</t>
    </r>
    <r>
      <rPr>
        <sz val="11"/>
        <color theme="1"/>
        <rFont val="Calibri"/>
        <family val="2"/>
        <scheme val="minor"/>
      </rPr>
      <t xml:space="preserve">
To expand and develop discussions in the previous session around Cadent’s commitments to addressing fuel poverty, focusing what actions Cadent could take</t>
    </r>
  </si>
  <si>
    <t>85 customers in fuel poverty</t>
  </si>
  <si>
    <t>85 customers in fuelpoverty:40 in Wolverhampton (all new), 38 in Peterborough (all new), 30 in Wolverhampton development workshop (5 new, 25 returning).</t>
  </si>
  <si>
    <t>BOT7</t>
  </si>
  <si>
    <t>Employee workshop, Traverse</t>
  </si>
  <si>
    <t>We commissioned Traverse to engage with 80 Cadent employees (across grades and geographies) in a full day workshop. We sought views on our July draft business plan and held a number of exercises to gain input into further iterations. We gained a number of useful insights: influencing contractors was highlighted as a challenge for achieving carbon reductions, communication was noted as critical to great customer service, internal silos were highlighted as a barrier and some argued that greater ambition was possible for interruptions and reinstatements.</t>
  </si>
  <si>
    <t>80 employees</t>
  </si>
  <si>
    <r>
      <t xml:space="preserve">Asked to order 13 </t>
    </r>
    <r>
      <rPr>
        <u/>
        <sz val="11"/>
        <color theme="1"/>
        <rFont val="Calibri (Body)_x0000_"/>
      </rPr>
      <t>priorities</t>
    </r>
    <r>
      <rPr>
        <sz val="11"/>
        <color theme="1"/>
        <rFont val="Calibri"/>
        <family val="2"/>
        <scheme val="minor"/>
      </rPr>
      <t xml:space="preserve"> by what was most important to them.
I</t>
    </r>
    <r>
      <rPr>
        <u/>
        <sz val="11"/>
        <color theme="1"/>
        <rFont val="Calibri (Body)_x0000_"/>
      </rPr>
      <t>mproving the environment:</t>
    </r>
    <r>
      <rPr>
        <sz val="11"/>
        <color theme="1"/>
        <rFont val="Calibri"/>
        <family val="2"/>
        <scheme val="minor"/>
      </rPr>
      <t xml:space="preserve">
• How will the use of hydrogen impact Cadent as business?
• What are the pros and cons of hydrogen for Cadent?
• What are your reactions to the carbon neutral options?
• Which carbon neutral options do you think Cadent should prioritise?
• Which carbon neutral options are easier or harder for Cadent to deliver?
• What carbon neutral options do you think customers prioritised?
• What are your reflections on the customer prioritisation of the carbon neutral options?
</t>
    </r>
    <r>
      <rPr>
        <u/>
        <sz val="11"/>
        <color theme="1"/>
        <rFont val="Calibri (Body)_x0000_"/>
      </rPr>
      <t>Quality customer experience (interruptions -length of time, communications &amp; provisions, reinstatements including multi-utility working):</t>
    </r>
    <r>
      <rPr>
        <sz val="11"/>
        <color theme="1"/>
        <rFont val="Calibri"/>
        <family val="2"/>
        <scheme val="minor"/>
      </rPr>
      <t xml:space="preserve">
• What is acceptable and outstanding in length of time, provisions, and communications?
• What does Cadent do well and what can it improve in these areas?
• What are Cadent’s key challenges to delivering outstanding service?
• Was customer feedback surprising?
• Are the options ambitious enough?
• Are the options feasible?
</t>
    </r>
    <r>
      <rPr>
        <u/>
        <sz val="11"/>
        <color theme="1"/>
        <rFont val="Calibri (Body)_x0000_"/>
      </rPr>
      <t>Trusted to act for society:</t>
    </r>
    <r>
      <rPr>
        <sz val="11"/>
        <color theme="1"/>
        <rFont val="Calibri"/>
        <family val="2"/>
        <scheme val="minor"/>
      </rPr>
      <t xml:space="preserve">
What does ‘trusted to act for society’ mean to you?
• Who or What is society?
• How can companies act on behalf of ‘society’?
• How is acting on behalf of ‘society’ different to acting for their customers?
• What are companies’ obligations to their customers?
• What are companies’ obligations to society?
</t>
    </r>
    <r>
      <rPr>
        <u/>
        <sz val="11"/>
        <color theme="1"/>
        <rFont val="Calibri (Body)_x0000_"/>
      </rPr>
      <t>Safe &amp; resilient network:</t>
    </r>
    <r>
      <rPr>
        <sz val="11"/>
        <color theme="1"/>
        <rFont val="Calibri"/>
        <family val="2"/>
        <scheme val="minor"/>
      </rPr>
      <t xml:space="preserve">
What are your reactions to the business plan options?
• What should Cadent prioritise?
• Are these options ambitious enough?
• Are these options realistic?
• What issues or challenges do employees have with these commitments?</t>
    </r>
  </si>
  <si>
    <t>80 Cadent employees participated, not including the Cadent engagement team. Most participants had not previously been involved in the delivery of a RIIO-2 Cadent engagement event.
The Cadent engagement team recruited participants across different levels of seniority and from within different departments.</t>
  </si>
  <si>
    <t>BOT8</t>
  </si>
  <si>
    <t>Business customer workshops, Traverse</t>
  </si>
  <si>
    <t xml:space="preserve">We commissioned Traverse to engage with 74 business customers through deliberative workshops to understand their views on options for our business plan in relation to a number of areas that would affect their businesses such as the supply and demand of gas, interruptions, reinstatements and minimum standards.
One of the topics discussed was demand-side response. Many businesses said they could turn gas down or off to some extent but noted that education and awareness were critical. 
</t>
  </si>
  <si>
    <r>
      <t xml:space="preserve">Businesses were asked about their priorities. The future of gas, including decarbonisation, was also discussed in terms of business awareness of the issue and potential implications. The ability and willingness for businesses to reduce their demand under certain circumstances was also discussed. 
The impact of interruptions and reinstatements on their business was also explored including the need for provisions during interruptions, the desirability of timeslots when gas is switched back on, multi-utility working and communication. </t>
    </r>
    <r>
      <rPr>
        <sz val="11"/>
        <color theme="1"/>
        <rFont val="Calibri (Body)"/>
      </rPr>
      <t xml:space="preserve">
Businesses were also asked if they would be willing to pay for Cadent to go beyond minimum standards.</t>
    </r>
  </si>
  <si>
    <t>74 businesses</t>
  </si>
  <si>
    <r>
      <t xml:space="preserve">Asked to order 13 </t>
    </r>
    <r>
      <rPr>
        <u/>
        <sz val="11"/>
        <color theme="1"/>
        <rFont val="Calibri (Body)_x0000_"/>
      </rPr>
      <t>priorities</t>
    </r>
    <r>
      <rPr>
        <sz val="11"/>
        <color theme="1"/>
        <rFont val="Calibri"/>
        <family val="2"/>
        <scheme val="minor"/>
      </rPr>
      <t xml:space="preserve"> by what was most important to them.
</t>
    </r>
    <r>
      <rPr>
        <u/>
        <sz val="11"/>
        <color theme="1"/>
        <rFont val="Calibri (Body)"/>
      </rPr>
      <t xml:space="preserve">Supply &amp; demand:
</t>
    </r>
    <r>
      <rPr>
        <sz val="11"/>
        <color theme="1"/>
        <rFont val="Calibri (Body)"/>
      </rPr>
      <t xml:space="preserve">Were you aware of the government's commitment to decarbonisation and the implications for gas?
What could different futures (alternative gas or gas decommissioning) mean for your business?
Would your business consider using Cadent's demand reduction service?
In what conditions would your business consider turning down your demand?
Is there anything Cadent could change to make the service more appealing?
Do you have any other ideas for managing supply and demand?
</t>
    </r>
    <r>
      <rPr>
        <u/>
        <sz val="11"/>
        <color theme="1"/>
        <rFont val="Calibri (Body)"/>
      </rPr>
      <t>Interruptions:</t>
    </r>
    <r>
      <rPr>
        <sz val="11"/>
        <color theme="1"/>
        <rFont val="Calibri (Body)"/>
      </rPr>
      <t xml:space="preserve">
How gas interruptions may impact business
What business customers think of the current and proposed average interruption lengths
In the event of an interruption, what provisions would businesses need, and who should provide them?
Should provisions be provided for everyone or are some businesses higher priority?
Do business customers want timeslots when their gas is switched back on?
</t>
    </r>
    <r>
      <rPr>
        <u/>
        <sz val="11"/>
        <color theme="1"/>
        <rFont val="Calibri (Body)"/>
      </rPr>
      <t>Reinstatements</t>
    </r>
    <r>
      <rPr>
        <sz val="11"/>
        <color theme="1"/>
        <rFont val="Calibri (Body)"/>
      </rPr>
      <t xml:space="preserve">
How private or public reinstatements may affect businesses
Views on multi-utility working and targeting business areas first
Views on timeliness and quality of private and public reinstatements
Views on Cadent's aims for communication on 70-100% of jobs requiring streetworks.
</t>
    </r>
    <r>
      <rPr>
        <u/>
        <sz val="11"/>
        <color theme="1"/>
        <rFont val="Calibri (Body)"/>
      </rPr>
      <t>Minimum standards</t>
    </r>
    <r>
      <rPr>
        <sz val="11"/>
        <color theme="1"/>
        <rFont val="Calibri (Body)"/>
      </rPr>
      <t xml:space="preserve">
What does exceptional or "going above and beyond" mean?
Whether business customers want Cadent to go "above and beyond" Ofgem's minimum standards, and if they would be happy to pay Cadent to do this.
Why customers think some themes are important, and others less important.
Are there any quick wins - smaller things that Cadent could do now?</t>
    </r>
  </si>
  <si>
    <t>74 businesses (29 in Liverpool, 34 in London and 11 in Cambridge). Breakdown across businesses: 2 sole traders, 26 micro businesses (1-9 employees), 30 small businesses (10-49 employees), 11 medium businesses (50-250 employees) and 4 large business with more than 250 employees. Spread across industries - most common: other service activities: 11, manufacturing: 10, real estate: 8, vehicle / motorcycle repair: 6, accommodation and food service: 6.</t>
  </si>
  <si>
    <t>BOT9</t>
  </si>
  <si>
    <t>CIVS engagement, Traverse</t>
  </si>
  <si>
    <t xml:space="preserve">Participants were asked about their priorities. We also sought to understand whether business options for a number of commitments were ambitious enough and identify and understand reasons behind their preferences. The business options discussed related to PSR awareness, partnerships with other organisations, training of Cadent staff, innovation around new technologies and services, the duration of, and provision of services during,  interruptions and supporting customers in vulnerable situations. </t>
  </si>
  <si>
    <t>Deliberative workshops &amp; telephone interviews</t>
  </si>
  <si>
    <t>65 CIVS</t>
  </si>
  <si>
    <t>BOT10</t>
  </si>
  <si>
    <t>Cadent customer forum, round 4, Traverse</t>
  </si>
  <si>
    <t xml:space="preserve">We held our fourth customer forum in Ipswich, London, Birmingham and Manchester to get customers' views on their priorities on a range of issues. This cross section of customers discussed with us various options (some proposed by us, some suggested by them) in a deliberative style session. Key topics discussed included: customer service, replacing pipes, reinstatement, interruptions, fuel poverty, carbon monoxide, decarbonising energy and becoming carbon neutral. </t>
  </si>
  <si>
    <t>200 customers</t>
  </si>
  <si>
    <r>
      <rPr>
        <u/>
        <sz val="11"/>
        <color theme="1"/>
        <rFont val="Calibri (Body)_x0000_"/>
      </rPr>
      <t xml:space="preserve">Customer service – what does great look like? </t>
    </r>
    <r>
      <rPr>
        <sz val="11"/>
        <color theme="1"/>
        <rFont val="Calibri"/>
        <family val="2"/>
        <scheme val="minor"/>
      </rPr>
      <t xml:space="preserve">To understand what customers think exceptional customer service looks like, and gather examples of what Cadent need to do for customers to love them.
</t>
    </r>
    <r>
      <rPr>
        <u/>
        <sz val="11"/>
        <color theme="1"/>
        <rFont val="Calibri (Body)_x0000_"/>
      </rPr>
      <t>Replacing pipes (including London medium pressure for London).</t>
    </r>
    <r>
      <rPr>
        <sz val="11"/>
        <color theme="1"/>
        <rFont val="Calibri"/>
        <family val="2"/>
        <scheme val="minor"/>
      </rPr>
      <t xml:space="preserve"> To understand:
• What risks customers prioritise when replacing
mains pipes
• If these risks are more or less important to
customers than bill impact
• If customers prefer smooth bills
• If customers are considering different risks for
MOB (multi-occupancy buildings) and Cadent sites.
Minimum standards of service. To inform customers about minimum standards, to get customers’ views on what they think is important for Cadent to consider in order to go ‘above and beyond’.
</t>
    </r>
    <r>
      <rPr>
        <u/>
        <sz val="11"/>
        <color theme="1"/>
        <rFont val="Calibri (Body)_x0000_"/>
      </rPr>
      <t xml:space="preserve">Reinstatement:
</t>
    </r>
    <r>
      <rPr>
        <sz val="11"/>
        <color theme="1"/>
        <rFont val="Calibri (Body)_x0000_"/>
      </rPr>
      <t xml:space="preserve">New customers (Birmingham and Manchester only): To help new customers understand what happens during a private reinstatement, and their views on timeliness and communication
Return customers (all locations): To provide information on how customer views have been incorporated into the business plan options and understand customers views on the new options for reinstatement.
</t>
    </r>
    <r>
      <rPr>
        <u/>
        <sz val="11"/>
        <color theme="1"/>
        <rFont val="Calibri (Body)_x0000_"/>
      </rPr>
      <t xml:space="preserve">Interruptions:
</t>
    </r>
    <r>
      <rPr>
        <sz val="11"/>
        <color theme="1"/>
        <rFont val="Calibri (Body)_x0000_"/>
      </rPr>
      <t xml:space="preserve">New and return customers (Birmingham and Manchester only): To understand from customers the level and type of service they want during an unplanned interruption, including views on provisions, length of time without gas, and timeslots for getting the gas turned back on.
Return customers (all locations): To provide information on how customer views have been incorporated into the business plan options and understand customers views on the new options for reinstatement.
</t>
    </r>
    <r>
      <rPr>
        <u/>
        <sz val="11"/>
        <color theme="1"/>
        <rFont val="Calibri (Body)_x0000_"/>
      </rPr>
      <t>Fuel poverty:</t>
    </r>
    <r>
      <rPr>
        <sz val="11"/>
        <color theme="1"/>
        <rFont val="Calibri (Body)_x0000_"/>
      </rPr>
      <t xml:space="preserve">
New customers (all locations): Introduce the issue of fuel poverty to new customers.
Return customers (all locations): To provide information on how customer views have been incorporated into the business plan options.
All: Explore whether customers think that the options presented by Cadent are ambitious enough. Identify which option customers prefer and why.
</t>
    </r>
    <r>
      <rPr>
        <u/>
        <sz val="11"/>
        <color theme="1"/>
        <rFont val="Calibri (Body)_x0000_"/>
      </rPr>
      <t>CO:</t>
    </r>
    <r>
      <rPr>
        <sz val="11"/>
        <color theme="1"/>
        <rFont val="Calibri (Body)_x0000_"/>
      </rPr>
      <t xml:space="preserve">
New customers (all locations): Understand customer perceptions of responsibility.
Return customers (all locations): To provide information on how customer views have been incorporated into the business plan options.
All: Explore whether customers think that the options presented by Cadent are ambitious enough. Identify which option customers prefer and why.
</t>
    </r>
    <r>
      <rPr>
        <u/>
        <sz val="11"/>
        <color theme="1"/>
        <rFont val="Calibri (Body)_x0000_"/>
      </rPr>
      <t>Decarbonisation energy and becoming carbon neutral - hydrogen:</t>
    </r>
    <r>
      <rPr>
        <sz val="11"/>
        <color theme="1"/>
        <rFont val="Calibri (Body)_x0000_"/>
      </rPr>
      <t xml:space="preserve">
Information giving session to help customers understand that Cadent are likely to be moving towards using more hydrogen gas in the future, and understand reactions to this.
</t>
    </r>
    <r>
      <rPr>
        <u/>
        <sz val="11"/>
        <color theme="1"/>
        <rFont val="Calibri (Body)_x0000_"/>
      </rPr>
      <t>Decarbonising energy and becoming carbon neutral – theft of gas &amp; off-grid communities:</t>
    </r>
    <r>
      <rPr>
        <sz val="11"/>
        <color theme="1"/>
        <rFont val="Calibri (Body)_x0000_"/>
      </rPr>
      <t xml:space="preserve">
Theft of gas:
• To communicate to customers the scale of the problem
and how it is currently being dealt with.
• To understand whether customers think this should be a
priority for Cadent, and why / why not.
• To explore who customers think should benefit from
successful recovery – Cadent, or the customer.
Off-grid communities:
• To inform customers of the different arguments regarding
the future of gas.
• To understand if customers agree that connecting of-grid
communities is a good way to decarbonise?
• To understand if customers think that all customers should
pay to connect off-gas communities as part of this effort
</t>
    </r>
    <r>
      <rPr>
        <u/>
        <sz val="11"/>
        <color theme="1"/>
        <rFont val="Calibri (Body)_x0000_"/>
      </rPr>
      <t xml:space="preserve">Decarbonising energy and becoming carbon neutral - our business operations:
</t>
    </r>
    <r>
      <rPr>
        <sz val="11"/>
        <color theme="1"/>
        <rFont val="Calibri (Body)_x0000_"/>
      </rPr>
      <t xml:space="preserve">To explore the Cadent commitment around business operation carbon neutral commitments and understand to what extent customers think this should be a priority for Cadent, and to what extent they would be happy to pay for it.
</t>
    </r>
  </si>
  <si>
    <t>200 customers participated: Ipswich (52), London (48), Birmingham (51), Manchester (49). In total there were 108 returning customers and 92 new customers. Groups that were under-represented included: male participants (Manchester, Birmingham, Ipswich), those aged 75 plus (Manchester, Ipswich), owner-occupiers (Manchester, Ipswich), those with non-dependent children (all locations).</t>
  </si>
  <si>
    <t>BOT11</t>
  </si>
  <si>
    <t>Cadent customer forum, round 5, Traverse</t>
  </si>
  <si>
    <t>130 members of the public</t>
  </si>
  <si>
    <r>
      <rPr>
        <u/>
        <sz val="11"/>
        <color theme="1"/>
        <rFont val="Calibri (Body)_x0000_"/>
      </rPr>
      <t>Minimum standards (Manchester &amp; Birmingham):</t>
    </r>
    <r>
      <rPr>
        <sz val="11"/>
        <color theme="1"/>
        <rFont val="Calibri"/>
        <family val="2"/>
        <scheme val="minor"/>
      </rPr>
      <t xml:space="preserve">
Customers were asked: Is the level of compensation appropriate? and Is the standard itself set at an appropriate level, and focused on the right topic area? for 3 areas: • Emergency response and repair
• Planned work
• Providing gas connections
</t>
    </r>
    <r>
      <rPr>
        <u/>
        <sz val="11"/>
        <color theme="1"/>
        <rFont val="Calibri (Body)_x0000_"/>
      </rPr>
      <t>PSR:</t>
    </r>
    <r>
      <rPr>
        <sz val="11"/>
        <color theme="1"/>
        <rFont val="Calibri"/>
        <family val="2"/>
        <scheme val="minor"/>
      </rPr>
      <t xml:space="preserve">
Customers reviewed the findings of the survey (which found PSR awareness was a low priority) and asked their preferred package of options.
</t>
    </r>
    <r>
      <rPr>
        <u/>
        <sz val="11"/>
        <color theme="1"/>
        <rFont val="Calibri (Body)_x0000_"/>
      </rPr>
      <t>Provisions during an interruption (Manchester &amp; Birmingham):</t>
    </r>
    <r>
      <rPr>
        <sz val="11"/>
        <color theme="1"/>
        <rFont val="Calibri"/>
        <family val="2"/>
        <scheme val="minor"/>
      </rPr>
      <t xml:space="preserve">
To understand which provisions customers feel Cadent should provide as a core package and how customers would like to be informed of the availability of those provisions
</t>
    </r>
    <r>
      <rPr>
        <u/>
        <sz val="11"/>
        <color theme="1"/>
        <rFont val="Calibri (Body)_x0000_"/>
      </rPr>
      <t xml:space="preserve">Getting customers back on gas (Manchester &amp; Birmingham):
</t>
    </r>
    <r>
      <rPr>
        <sz val="11"/>
        <color theme="1"/>
        <rFont val="Calibri (Body)_x0000_"/>
      </rPr>
      <t xml:space="preserve">To understand what customers consider to be an acceptable time without gas.
</t>
    </r>
    <r>
      <rPr>
        <u/>
        <sz val="11"/>
        <color theme="1"/>
        <rFont val="Calibri (Body)_x0000_"/>
      </rPr>
      <t xml:space="preserve">Never leaving a customer in a vulnerable situation without gas (Manchester &amp; Birmingham):
</t>
    </r>
    <r>
      <rPr>
        <sz val="11"/>
        <color theme="1"/>
        <rFont val="Calibri (Body)_x0000_"/>
      </rPr>
      <t xml:space="preserve">To explore if there is an appetite for Cadent’s engineers to be trained to do minor pipe and appliances repairs
</t>
    </r>
    <r>
      <rPr>
        <u/>
        <sz val="11"/>
        <color theme="1"/>
        <rFont val="Calibri (Body)_x0000_"/>
      </rPr>
      <t>Carbon neutral options (London, Ipswich):</t>
    </r>
    <r>
      <rPr>
        <sz val="11"/>
        <color theme="1"/>
        <rFont val="Calibri (Body)_x0000_"/>
      </rPr>
      <t xml:space="preserve">
To explore Cadent’s commitments around becoming a carbon neutral business, to understand to what extent customers think this should be a priority for Cadent and how much they would be happy to pay for it
</t>
    </r>
    <r>
      <rPr>
        <u/>
        <sz val="11"/>
        <color theme="1"/>
        <rFont val="Calibri (Body)_x0000_"/>
      </rPr>
      <t>Off-grid communities (London, Ipswich):</t>
    </r>
    <r>
      <rPr>
        <sz val="11"/>
        <color theme="1"/>
        <rFont val="Calibri (Body)_x0000_"/>
      </rPr>
      <t xml:space="preserve">
To inform customers of the different arguments surrounding the future of gas and understand if customers agree that connecting off-grid communities is a good way to decarbonise energy and if so, whether they would be happy to pay for it
</t>
    </r>
    <r>
      <rPr>
        <u/>
        <sz val="11"/>
        <color theme="1"/>
        <rFont val="Calibri (Body)_x0000_"/>
      </rPr>
      <t>Better roadworks information (London, Ipswich):</t>
    </r>
    <r>
      <rPr>
        <sz val="11"/>
        <color theme="1"/>
        <rFont val="Calibri (Body)_x0000_"/>
      </rPr>
      <t xml:space="preserve">
To explore which communications methods customers prefer in different circumstances</t>
    </r>
  </si>
  <si>
    <t>130 members of the public: 33 in Birmingham (of which 6 new), 33 in Manchester (of which 9 new), 28 in North London (of which 9 new) and 36 in Ispwich (of which 5 new). Some of the characteristics were under-represented at individual locations but overall, at a customer forum level, they remained broadly in line with expectations.
• Groups which were under-represented across the board included:
o Those aged 75+
o Owners-occupiers
o Those with dependent children</t>
  </si>
  <si>
    <t>BOT12</t>
  </si>
  <si>
    <t>Britain Thinks: Customer and stakeholder engagement</t>
  </si>
  <si>
    <t>Moved from targeted. Different BritainThinks focus groups listed separately in Engagement matric master sheet - participant numbers of all add to 215.</t>
  </si>
  <si>
    <t>Deliberative workshops and telephone interviews</t>
  </si>
  <si>
    <t>64 members of public &amp; 32 SMEs, 32 18-24 year olds, 20 CIVS, 10 stakeholders and 5 large businesses</t>
  </si>
  <si>
    <t>EM1</t>
  </si>
  <si>
    <t>Engagement methods</t>
  </si>
  <si>
    <t>Severn Trent's Business Plan - Appendix A1: Engaging Customers</t>
  </si>
  <si>
    <t>Business plan excerpt</t>
  </si>
  <si>
    <t>EM2</t>
  </si>
  <si>
    <t>SW Water business plan : Engaging customers</t>
  </si>
  <si>
    <t>A1</t>
  </si>
  <si>
    <t>Acceptability</t>
  </si>
  <si>
    <t>Mid point review- Cadent presentation - removed and replaced with final report</t>
  </si>
  <si>
    <t>customer forums and focus groups</t>
  </si>
  <si>
    <t>A2</t>
  </si>
  <si>
    <t>Traverse summary of fuel poor groups - removed and replaced with final report</t>
  </si>
  <si>
    <t>A3</t>
  </si>
  <si>
    <t>Traverse summary of future groups - removed and replaced with final report</t>
  </si>
  <si>
    <t>A4</t>
  </si>
  <si>
    <t>Traverse summary of uninformed domestic customers - removed and replaced with final report</t>
  </si>
  <si>
    <t>A5</t>
  </si>
  <si>
    <t>Traverse - acceptability testing - emerging survey results - removed and replaced with final report</t>
  </si>
  <si>
    <t>A6</t>
  </si>
  <si>
    <t>Rural England CIC feedback on business plans</t>
  </si>
  <si>
    <t>Via email, we asked whether they agreed with our priority for PSR awareness and which of the options would be most appropriate. We also asked whether they considered our approach to partnerships to be sensible. We explained our proposals for our Safeguarding Champions Network and asked if they thought it would make a difference. We also asked for views on whether only front-line staff should be trained in PSR needs. Finally, we asked whether innovation to  safeguard is important, whether we should do more co-creation with partners and whether we should continue to work to lead the industry on extending innovation.</t>
  </si>
  <si>
    <t>A7</t>
  </si>
  <si>
    <t>Disabled Living feedback</t>
  </si>
  <si>
    <t>A8</t>
  </si>
  <si>
    <t>Queen Alexandra College (for people with disabilities)</t>
  </si>
  <si>
    <t>A9</t>
  </si>
  <si>
    <t>NEA</t>
  </si>
  <si>
    <t>A10</t>
  </si>
  <si>
    <t>Carer's Trust</t>
  </si>
  <si>
    <t>A11</t>
  </si>
  <si>
    <t>Phase 4 - Business interviews and surveys</t>
  </si>
  <si>
    <t>telephone interviews &amp; follow up surveys</t>
  </si>
  <si>
    <t>45 interviewed, 504 surveyed</t>
  </si>
  <si>
    <t>7 large, 9 medium, 12 small, 17 micro.
11 East, 14 N.London, 9 W. Midlands, 11 NW</t>
  </si>
  <si>
    <t>A12</t>
  </si>
  <si>
    <t>We commissioned Traverse to test the acceptability and affordability of Cadent's proposed plan amongst domestic customers. This consisted of surveying 4,446 domestic customers through on-line and face to face methods. This showed that the plan had achieved high levels of acceptability and affordability amongst domestic customers, including those who are fuel poor.</t>
  </si>
  <si>
    <t>survey</t>
  </si>
  <si>
    <t>A13</t>
  </si>
  <si>
    <t>Risk and uncertainty report, customer strategy, staff engagement</t>
  </si>
  <si>
    <t xml:space="preserve">We used a quantitative method, a simple questionnaire, to engage with 28 Cadent staff who had already been part of previous business options testing workshops. The purpose of this exercise was to check with informed employees if we had the correct understanding of the risks facing Cadent and capture any risks that may have been missed.
</t>
  </si>
  <si>
    <t>Informed employees were asked if they agreed with our assessment of the risks facing Cadent, what their ranking of the risks was, and whether there were any other risks that we had not identified.</t>
  </si>
  <si>
    <t>Do you believe this list are the biggest risks to Cadent?
Please rank this list (Using the numbers) as the most important as risks to Cadent’s business?
Is there anything else you feel should be added onto this list?</t>
  </si>
  <si>
    <t>A14</t>
  </si>
  <si>
    <t>Verve business plan consultation</t>
  </si>
  <si>
    <t>Participants were asked about their awareness of cadent, discussed the three outcome areas (environment, quality experience and resilience), discussed the bill impact breakdown (both at present and as a result of the plan), risks and uncertainties and innovation funding.</t>
  </si>
  <si>
    <t xml:space="preserve">pop-up community activities </t>
  </si>
  <si>
    <t>A15</t>
  </si>
  <si>
    <t>Acceptability testing - focus groups with the general population</t>
  </si>
  <si>
    <t>A group discussion was facilitated to discuss views on Cadent's plans in each of the three outcome areas and participants were also asked to complete a survey to rank levels of acceptability and affordability.</t>
  </si>
  <si>
    <t>A16</t>
  </si>
  <si>
    <t>Acceptability testing - focus groups with future customers</t>
  </si>
  <si>
    <t>A17</t>
  </si>
  <si>
    <t>Acceptability testing - interviews with CIVs</t>
  </si>
  <si>
    <t>We commissioned Traverse to explore the acceptability of our plans and commitments in each of the three outcome areas (environment, quality experience and resilience) by interviewing 20 CIVs. Overall, our plans were supported and all found the plans affordable.</t>
  </si>
  <si>
    <t>Throughout the interviews the CIVS were explained the elements of the plan, asked to comment on whether they found each outcome acceptable, which particular elements wee important to them, and whether they had any additional comments. They were also asked whether the new business plan was affordable.</t>
  </si>
  <si>
    <t>Interviews (telephone and face to face)</t>
  </si>
  <si>
    <t>A18</t>
  </si>
  <si>
    <t>A19</t>
  </si>
  <si>
    <t>Acceptability testing - customer forum</t>
  </si>
  <si>
    <t>We commissioned Traverse to explore the acceptability of our plans and commitments in each of the three outcome areas (environment, quality experience and resilience) with 109 customers who had attended previous customer forums. Overall, participants found our plans to be both acceptable and affordable.</t>
  </si>
  <si>
    <t>Cadent's Environment &amp; Sustainability Commitments - Executive Summary</t>
  </si>
  <si>
    <t>We commissioned Enzen to compile a report on Cadent’s environmental and sustainability commitments. This provided us with a view of what other organisations are doing to help to tackle climate change. Whilst most organisations have robust plans surrounding their direct operations, few go beyond this to actively engage with their employees outside of the workplace.</t>
  </si>
  <si>
    <t>Cadent's Trust &amp; Transparency commitments - Executive Summary</t>
  </si>
  <si>
    <t>Mapping of service offerings</t>
  </si>
  <si>
    <t>Ofgem outcome for outputs</t>
  </si>
  <si>
    <t>Overall message from phase 1</t>
  </si>
  <si>
    <r>
      <t xml:space="preserve">Improve the consumer and network user experience: </t>
    </r>
    <r>
      <rPr>
        <sz val="11"/>
        <color rgb="FFFFFFFF"/>
        <rFont val="Calibri"/>
        <family val="2"/>
        <scheme val="minor"/>
      </rPr>
      <t xml:space="preserve">
Network companies must deliver a high quality and reliable service to all network users and consumers, including those who are vulnerable. 
</t>
    </r>
  </si>
  <si>
    <t>In terms of key themes with employees in 2017/18, these included:
- Continue to prioritise safety</t>
  </si>
  <si>
    <t>Panel July 2017:
Breakout suggestions on safety:
•	Safety – 3rd party damage
o	Impact beyond safety – disruption
o	Inputs to mitigate / reduce 
	New technology that can identify vibrations
	Can you embed broadband fibre into PE mains?
•	Fibre can pick up vibrations &amp; can minimise streetworks by coordinating mains replacement &amp; fibre rollout</t>
  </si>
  <si>
    <t>We welcomed the open discussion around our reinstatement performance and we appreciated the
positive comments from some HAs on our reinstatement performance and how we are improving
communications. We realise that we still have work to do, and we recognised that overall your two
main areas of focus were on quicker turnaround and enhanced communication, and these are areas we
have in our internal action plans.</t>
  </si>
  <si>
    <t>Panel July 2017:
Breakout suggestions on keeping the gas on: Innovate to keep the gas on (outcome / measure – provision of warmth / cooking)
o	For planned works
o	During emergencies</t>
  </si>
  <si>
    <t xml:space="preserve">Very few stakeholders (2%) have a poor view of the Gas Networks, so reaction to the engagement should be positive. 
However, almost a third are neutral in their perceptions, so engagement also has the opportunity to raise the reputation of the Gas Networks. 
The very positive views on reputation are based largely on the networks’:
Approachability
Regularity of engagement
Reliability and continuity of supply (particularly during peak demand / extreme periods)
Professionalism
Innovation in exploring environmentally friendly alternatives </t>
  </si>
  <si>
    <t>Getting customer service right first time was on of the key themes in priorities identified by stakeholders.</t>
  </si>
  <si>
    <t>Panel November 2017
Panel insight:  For CSAT any score 5 or below should be treated as a complaint and the customer contacted. Apply the same ethos to &lt;5 as you would to complaints. Personal local ownership is the key to resolving this. Liaison Officers can act as a buffer to resolving the issue. 
Panel insight: You need to ensure the CSAT incentive is a priority right the way through the organisation. 
Panel insight: I don’t see the need for big data for good customer experience. Just need empathy and the right processes
Cadent insight: We need to look beyond the 3 processes that we survey for CSAT to get insights into other processes.
Develop your service around an extreme user
Panel May 2018:
Stakeholder insight: You need a different metric of satisfaction for domestic customers
Stakeholder insight: You should actively seek feedback from our customers and use it to shape process improvements
Stakeholder insight: If you are getting regular feedback and acting on it complaints are a lag measure to see if you are listening. 
Panel July 2017:
•	Customer satisfaction
o	Should be specific to interaction not in general
o	Closer relationships / partnerships with shippers / suppliers to understand customer satisfaction
o	Customers should have choice of channels – test which is most popular / successful in different scenarios
Defining / measuring customer satisfaction
o	No disruption
o	Days that energy isn’t flowing
o	Length of time that hole is open
o	Provision of warmth
•	Feasible CSAT by region e.g. London more challenging
o	Customer communication / ways of interacting with customers
o	Not just one message as have different audiences
o	Impact of engineering decisions on customers</t>
  </si>
  <si>
    <t xml:space="preserve">ENA stakeholder engagement: only 2% have a poor view of the Gas Networks, but almost a third were neutral.  Positive views were based largely on the networks’: approachability, regularity of engagement, reliability of supply, professionalism and 
innovation in exploring environmentally friendly alternatives. Getting customer service right first time was one of the key priorities in the "have your say" stakeholder consultation.                 
Stakeholder advisory panel: emphasised the need for empathy and the right processes; any CSAT score 5 or below should be treated as a complaint and the customer contacted; personal local ownership is key (liaison officers); ensure the CSAT incentive is a priority throughout the organisation and feedback is actively sought with closer relationships with shippers / suppliers to understand customer satisfaction. 
</t>
  </si>
  <si>
    <t>Discussions across the two sessions focused on two main themes - firstly around Temporary Traffic
Regulation Orders (TTROs) and the need to understand local requirements and different ways of
working, and secondly around building relationships and working closely on local issues.
We were pleased to receive positive feedback from a number of HAs around our ways of working and
we also recognised that we have a number of new Site Managers who we are currently in the process of
training and mentoring. We have established a programme of engagement to ensure that we are
building sustainable relationships and we will also ensure that new Site Managers are introduced to
relevant HA personnel so that local knowledge and relationships can be developed.
One of our key customer challenges is around work not going ahead as planned and we asked your
thoughts on the top 5 reasons why this happened. Below is a summary of your responses across both
sessions, alongside the top 5 reasons why work does not go ahead.</t>
  </si>
  <si>
    <t>During interviews, customers said we are:
1. Reactive not proactive in responding to my needs
“Price isn’t the main driver for me, it’s about the value you bring to me and ease  of engagement” Richard Barski, RoadGas and David Hurren, AirLiquide
“I was promised a call with an update. After radio silence of 4 weeks, I yet again had to pick up the phone and chase progress." Ian Roughley, CNG Fuels
"It would add value to be able to talk to industry experts who understand our requirements so that together we can find the quickest route to delivery.“ Richard Siddle, Gas Rec
“The gas connection in terms of capex is the smallest line item, yet it causes the most drama and delay”. Richard Barski, RoadGas 
2. Lack of a commercial mindset
“We absolutely understand that safety is important, we understand how dangerous it can be, but Cadent really need to strike the right balance of safety and commercial  mindsets” David Hurren, AirLiquide
"There’s a complete lack of awareness of the financial impact the decisions  which Cadent make have  to me and my client. No attempt to try and work together to find alternative engineering solutions . We’re talking £millions lost on specific projects and also future business  opportunities with my clients. Cadent accept no liability whatsoever in their contracts which I have no choice but to sign. I can’t go to anyone else” David Hurren, AirLiquide
"Cost certainty is required for our clients but we are unable to give them this from Cadent". Richard Barski, RoadGas
3. Process too rigid and not commercially sensitive
"Cadent's processes are designed to trip everybody up and they always find something wrong.“ Ian Roughley, CNG Fuels
“It feels like a game of snakes and ladders, but there’s just no ladders” David Hurren, AirLiquide
“We’d really like to support Cadent in re-writing the self lay (SLO1) process. It just doesn’t work well at all.” David Hurren, Ian Roughley, Richard Barski
"No self awareness of learning within Cadent of what’s gone wrong, to understand how things could be improved, however we would be very happy to do this and would welcome it." David Hurren, AirLiquide
“There is no clear specification of what Cadent expect for a connection design which means it’s open to interpretation. With no explanation we can be told Cadent aren’t happy with the design, and what is acceptable engineering one day  for one job, is then not right for the next.” David Hurren, AirLiquide</t>
  </si>
  <si>
    <t>We asked stakeholders how they would like to engage with us - the largest proportion (25%) wanted to engage face to face and the second most popular option was email (22%). However, all forms of engagement offered had some stakeholders who preferred that route.</t>
  </si>
  <si>
    <t>As might be expected given the wide spectrum of stakeholders, they express a variety of views on what topics are important for RIIO2 business plans. 
-The most commonly raised theme is of decarbonisation, highlighted by one in three
-There are many other mentions of environmental topics, including the sustainability of gas; gas alternatives; renewables; reducing use and the environment more broadly. 
-Value for money is also a key theme, mentioned by one in five. 
-Investing in infrastructure to ensure asset integrity and safety (both 17%) are also strong themes.</t>
  </si>
  <si>
    <t>Panel May 2018:
Stakeholder insight: Reducing cost may not be a social benefit as leading on decarbonising the gas network. 
Stakeholder insight: You are a big player and I would be disappointed if you are having small scale targets e.g. 10% reduction in cost.
Stakeholder insight: The issue with decarbonisation is that is comes at a cost. If there is a freeze on energy bills you cannot decarbonise. 
Stakeholder insight: The cost is producing the hydrogen and carbon capture and storage. The facilitation cost of GDNs is small fry.
Stakeholder insight: Everybody has to pay for something somehow</t>
  </si>
  <si>
    <t xml:space="preserve">ENA - important topics for business plans: most commonly raised theme was decarbonisation, with value for money and investment in infrastructure also key themes. The stakeholder advisory panel noted: that pressure to reduce costs and decarbonisation are pulling in different directions; cost savings should be ambitious. </t>
  </si>
  <si>
    <t>Panel November 2017
Panel insight: There can be problems to linking incentives to bonuses e.g. they meet the numbers but not in the spirit of the measure</t>
  </si>
  <si>
    <t>The November 2017 stakeholder panel noted that there can be problems linking incentives to bonuses.</t>
  </si>
  <si>
    <t xml:space="preserve">
Panel November 2017
Panel Insight: Increasing impact of social media is increasing the expectation of response time. You need to be able to future proof your services.
Panel Insight: Use of big data is an effective way to drive value. You need to understand what you can do with consumer’s data. Citizens Advise is happy to work with Cadent as we start our journey and take the opportunity to be more targeted with the roll out of smart metering and the data this collects.</t>
  </si>
  <si>
    <t>Theme 3: Peer to peer communication
Communicating open and honestly and jargon free will help to develop trust and mutually beneficial relationships. Areas identified to support
improved relationships include:
 Publish an organogram and structure charts giving contact information.
 Provide information on project manager for relevant area as well as site manager contact details.
 A single point of contact for timely communications will help a more collaborative approach.
 Share performance scorecard information giving visibility of how tRIIO is doing.
 Give the full story when seeking help, and don’t leave things until the last minute.
 Continue to hold collaboration sessions; either 6 monthly or annually was the preferred timescale.
Theme 4: Wider customer &amp; stakeholder communications:
As well as working better together your feedback identified opportunities where we can raise wider awareness of the work we are doing. Considering the wider impacts
of our works and disruption on not just our customers, but road users, pedestrians and others will help to get more acceptance of the work we are doing. Feedback
included:
 Present our programme of work to local Councilors, town hall events and other interested parties.
 Review our signage and use of messaging on barriers, for e.g. why we are not working on site.
 Consider the wider use of information centres with customer reps on site for larger projects.
 Consider the use of a multi-channel communications strategy, including the use of social media to get into a broader audience, for e.g. road users and pedestrians.
 Make use of a broader stakeholder base to get messages out quickly through websites, for e.g. police, fire, LAs etc.
 Consider alternative languages, pictures, other ways of communicating to reach a more diverse population.</t>
  </si>
  <si>
    <t>Theme 2: Communication
Having more regular engagement and improving our communications was a recurring theme from the feedback we received. Priority areas are:
 Regular communication - more regular dialogue between tRIIO and individual Highways &amp; Local Authorities. Monthly meetings to be rolled out and embedded across all boroughs.
 Internal communication - improve communication within operations as well as across the different functions. Provide Project Manager or Site Manager contact details across all processes and not just for mains replacement.
 External communications - ensure regular attendance at external coordination meetings, as well as using different communication methods with our customers.</t>
  </si>
  <si>
    <t>Collaborative working, building relationships and regular communications was heard across both sessions. Having a regular programme of meetings with management information being shared on a regular basis would also be welcomed.
Discussion was had in North London West around undertaking similar surveys that are carried out with our customers, so that HAs could share more regular thoughts on our performance. In North London East feedback received was around having more regular meetings, improving two way communication
and collaborative working.</t>
  </si>
  <si>
    <t>NGGD has many positive relationships with external organisations and groups but increased consistency is needed.
It is particularly strong at relating to peers in other energy distribution organisations and trade bodies (e.g. Gas Safe Register,
EUA etc.) where there is strong alignment of activity/function. It is also able to form effective working relations (albeit with less
consistency) with national and local authorities and service providers/partners. There is already relational improvement work
being undertaken with some local authorities and this needs to be applied more broadly.
NGGD is less effective relating to organisations whose pace and context are different from its own. The relational data
show where there are opportunities to improve the working relationship with several specific organisations. There is scope to
develop closer collaborative relationships, not only with the GDSPs, but also with organisations critical to long-term evolution of
the business (such as Innovation Partners in the transport and fuels sector and Renewables Suppliers). Greater collaboration
should improve performance and reputation. Existing key relationships with B2B customers (such as UIPs, IGTs, Shippers and
Suppliers) would strongly benefit from improved engagement. This is highlighted by relatively low scores around mutual
understanding and alignment of culture and purpose between the parties. A need for greater responsiveness and continuity
within NGGD was frequently raised. A key action, therefore, will be the formation of a strategy to develop relationships with
those groups and organisations that are quite different from NGGD.
NGGD is well placed to galvanise other GDNs into positive conversation about the relational dynamic with specific regulators
and its impact on the industry/customers. The rScan process has already been a prompt for positive discussion with Ofgem,
increasing their understanding of the nature and benefits of relational development.
Good Relations with Social Obligation Groups (such as Fire Services) and Vulnerable Support Groups (such as charities)
could still benefit from further attention. We would expect these to be on an upward trend because of the work in progress
but there is recognition that relational improvement is still required to enable better collaboration.</t>
  </si>
  <si>
    <t xml:space="preserve">Panel November 2017
Panel insight: Language of communication is important. You need to use the language that staff will understand. </t>
  </si>
  <si>
    <t>One respondent suggested an app to supplement the web-site.</t>
  </si>
  <si>
    <t>A survey was conducted following a major loss of gas incident in Eye, Suffolk (24 people surveyed). Respondents were asked what their preferred method of communication during the incident was and social media was the most popular by some margin, receiving 19 votes, compared to 5 for face to face communication and email, and 2 votes for telephone and post.</t>
  </si>
  <si>
    <t>During the customer and community focus group at our London Collaboration Forum, we identified these deliverable outcomes:
Fuel poverty
1. Use the G15 and L9 forums to raise profile and effect change
2. Educate Local Authorities’ on safety measures available so gas can be considered a fuel of choice in sheltered and residential housing
3. Raise awareness of the fuel poverty scheme through the private rented sector</t>
  </si>
  <si>
    <t xml:space="preserve">In terms of key themes for external stakeholders, fuel poverty and vulnerable customers, and future role of gas themes were described in both years
</t>
  </si>
  <si>
    <t>Panel November 2017:
Panel insight: Cadent should be looking at what else can be done to reduce billing for on grid gas, as well as the off gas grid programme to tackle fuel poverty. 
Panel insight: You can impact household income through CSR using apprenticeships to increase the household income
Panel insight: Efficiency is one factor of many to reduce cost. You should be targeting the outcome of ‘No customer should need to live in a cold home’ to tackle the issue of fuel poverty, in particular:
	Maximum household income
	Consumer behaviour change
	Health outcomes
	Off gas grid
	More innovation cross over and collaboration
Panel insight: When entering a property you could educate on efficiency (similar to CO). May need socialisation of cost around other people
General Comments Group Activity 1 (What is the desired outcome that GDNs should be trying to achieve in tackling fuel poverty?)
	Increase income of the customer
	Increase efficiency of heating
	You can pursue new connections but I would be wary of Cadent getting involved in non-core activities that might be a good thing but without the right knowledge
	This is a facilitation role – we don’t cause the problem but we are uniquely placed to be part of the solution. 
	You cannot sort the problem of fuel poverty for the whole country but you can make a difference for those close to the gas grid
	Partnership across electricity and gas</t>
  </si>
  <si>
    <t>During the customer and community focus group at our London Collaboration Forum, we identified these deliverable outcomes:
Supporting those who need help the most
1. Conduct a case study on the good work done by London Borough of Islington and
use this to inform best practice
2. Promote and educate on the benefits of the Priority Service Register (PSR)
3. Look at the feasibility of hosting a Carers Convention – bringing together industry
experts with third party organisations to ensure referral networks are developed to
the best of their ability</t>
  </si>
  <si>
    <t>Continuing our work for fuel poverty and vulnerable customers and stakeholders was one of the key themes in priorities identified by stakeholders</t>
  </si>
  <si>
    <t xml:space="preserve">Surveys were conducted following two major loss of gas incidents in Eye, Suffolk (24 people surveyed) and Deanshanger, Northamptonshire (65 surveyed). Both surveys painted a positive picture of Cadent's performance during the interruption. When asked if Cadent responded to the needs of customers in vulnerable situations or with additional needs, all of those in Deanshanger and all bar two in Eye who thought the question was applicable to them, said yes. </t>
  </si>
  <si>
    <t>Panel November 2017:
Panel insight: Cadent should be looking at what else can be done to reduce billing for on grid gas, as well as the off gas grid programme to tackle fuel poverty. 
Panel insight: You can impact household income through CSR using apprenticeships to increase the household income
Panel insight: Efficiency is one factor of many to reduce cost. You should be targeting the outcome of ‘No customer should need to live in a cold home’ to tackle the issue of fuel poverty, in particular:
	Maximum household income
	Consumer behaviour change
	Health outcomes
	Off gas grid
	More innovation cross over and collaboration
Panel insight: When entering a property you could educate on efficiency (similar to CO). May need socialisation of cost around other people</t>
  </si>
  <si>
    <t>One respondent said that Cadent should provide energy efficiency advice.</t>
  </si>
  <si>
    <t>cheaper fixed tariffs for the vulnerable was one suggestion made in response to this survey.</t>
  </si>
  <si>
    <r>
      <rPr>
        <b/>
        <sz val="11"/>
        <color theme="0"/>
        <rFont val="Calibri"/>
        <family val="2"/>
        <scheme val="minor"/>
      </rPr>
      <t xml:space="preserve">Support the energy system transition: </t>
    </r>
    <r>
      <rPr>
        <sz val="11"/>
        <color theme="0"/>
        <rFont val="Calibri"/>
        <family val="2"/>
        <scheme val="minor"/>
      </rPr>
      <t xml:space="preserve">
Network companies must enable the transition to a low carbon, consumer-focused energy system.</t>
    </r>
  </si>
  <si>
    <t xml:space="preserve">Panel May 2018:
Stakeholder insight: Need to look into capacity provision. At present we only get 50%. For bio-methane we need places in the network where gas goes from low pressure to high using compressors which it doesn’t at the moment. This is radical – you would charge for it but it makes your business more complicated. </t>
  </si>
  <si>
    <t xml:space="preserve">The May 2018 stakeholder advisory panel noted that we need to look into capacity provision.  For bio-methane we need places in the network where gas goes from low pressure to high using compressors which it doesn’t at the moment. </t>
  </si>
  <si>
    <t xml:space="preserve">Reliability and continuity of supply (particularly during peak demand / extreme periods) was one reason given by stakeholders' very positive views on reputation
</t>
  </si>
  <si>
    <t xml:space="preserve">Reliability and continuity of supply (particularly during peak demand / extreme periods) was one reason given by ENA stakeholders for their very positive views on reputation.
</t>
  </si>
  <si>
    <t xml:space="preserve">
Innovation in exploring environmentally friendly alternatives was one reason given by stakeholders' very positive views on reputation</t>
  </si>
  <si>
    <t>Playing our part in industry change and the future of gas were two key themes in priority areas identified by stakeholders.</t>
  </si>
  <si>
    <t xml:space="preserve">The responses reflected a broad acceptance that the existing regime should be reviewed to identify options for decarbonisation. However, there are areas of disagreement from some Suppliers.  Cadent notes the level of recognition among respondents that the existing LDZ FWACV framework for assigning energy to gas flows for billing presents a barrier to decarbonising the existing gas distribution grid.  We also note the recognition that the existing gas grid has the key capability and flexibility to deliver the very significant peak heat requirement for GB. 
Expressions of disagreement with the premise of this consultation question were made by shippers / suppliers. We acknowledge the practical concerns expressed about the definition of CV zones and these will be addressed as part of the learning from the field trial and analysis within this Project. 
With regard to the FBM project itself, the responses to this consultation question reflected strong support from biomethane producers and technical innovators, with qualified support from shippers / suppliers and academia for the above proposition. Some reservations were expressed by shippers / suppliers and academia with regard to scalability, economics and effective potential of “green gas” to decarbonise heat in GB. </t>
  </si>
  <si>
    <t>July 4, 2018, James Heappey MP
“A hugely exciting project which reflects a need to be more ambitious in seeking to prove low carbon technology at scale. It makes the CCUS argument much more compelling by presenting it in a commercial context, and provides an export opportunity for skills and knowledge that could be really valuable to the UK.”
“I hope the support of the two city regions will be the wind in the sails for this project to succeed.” Andy Burnham, Mayor of Greater Manchester.11 May 2018
“HyDeploy is really exciting because it is one of those projects that is trying to answer that question about how we lower our carbon emissions in the heating sector. This is critical because we haven’t yet worked this out and it is our number one challenge.” Sir Edward Davey 5 March 2018</t>
  </si>
  <si>
    <t xml:space="preserve">Panel May 2018 [Customer service]:
Stakeholder insight: The challenge is similar to electricity in that you need to move hydrogen one way and carbon the other. This is more difficult to do in the Midlands.
Stakeholder insight: There should be an annual plan about getting gas in rather than flowing gas in the summer due to no capacity. Tailored plan for each connector. This could be a chargeable service or could socialise the cost (customers). 
Stakeholder insight: Cannot make targets around how much gas put into the networks, it is down to the RHI tariffs.
Stakeholder insight: Need to look at the biggest impact Cadent can make e.g. is injecting more bio-methane a greater environmental gain than reducing your own carbon footprint in terms of carbon taken out.  </t>
  </si>
  <si>
    <t>Innovation in exploring environmentally friendly alternatives was one reason given by stakeholders' very positive views on reputation
As might be expected given the wide spectrum of stakeholders, they express a variety of views on what topics are important for RIIO2 business plans. 
-The most commonly raised theme is of decarbonisation, highlighted by one in three
-There are many other mentions of environmental topics, including the sustainability of gas; gas alternatives; renewables; reducing use and the environment more broadly. 
-Value for money is also a key theme, mentioned by one in five. 
-Investing in infrastructure to ensure asset integrity and safety (both 17%) are also strong themes.</t>
  </si>
  <si>
    <t>Panel May 2018:
Stakeholder insight: Need to define environmental impact. What will appeal to the mass? Bio-methane is specific and most customers will not understand it.
	Carbon
	Plastic
	Noise
	NOx
Stakeholder insight: It’s all about being environmentally responsible.
Stakeholder insight: Removing diesel could be achieved
Stakeholder insight: Multi amp environmental commitments and targets. Not just for the next 8 years but longer. 
Panel July 2017:
Panel insight: The government is not as keen on decarbonisation as it once was. 
Panel insight: The electricity grid cannot cope if everybody returns home and puts their car on charge while cooking their tea. It was agreed that decarbonisation of heat and putting it all on the electricity network is not an option.
There are 22 million homes using gas as well as businesses. Whichever energy you use there will be a big cost involved. How do we do this fairly so that customers in early adoption areas do not unduly bare the cost of decarbonisation.  
Develop a carbon based accounting method to reducing costs 
•	“SMART” networks (temperatures, pressures, storage) 
•	Developing a gas roadmap both locally and nationally 
•	Reverse flows? At moment flows from high to low. Decentralisation of producers 
•	GSMR – blocker to wider range of gases 
•	Appliance suitability
•	Role of gas as an enabler of renewables</t>
  </si>
  <si>
    <t>In terms of key themes with external stakeholders, Driving improvements through innovation and smart investment was the second most common theme in 2017/18. This is a brand new theme for this year</t>
  </si>
  <si>
    <t xml:space="preserve">Panel May 2018:
Stakeholder insight: DEFRA announced on the 3rd May 2018 the carbonisation rate against production in industry in Great Britain. This hasn’t changed since 1970. We don’t know how much of a part carbon capture and storage is going to play in decarbonising commercial services but it could play a major part so Cadent must keep an open mind. It is going to require quite a substantial transition. </t>
  </si>
  <si>
    <t>In terms of key themes with employees, in 2017/18 these included:
Provide a positive working environment to cultivate an engaged, happy workforce
Set realistic, effective performance targets
Cascade information through the business more effectively
Improve processes and systems</t>
  </si>
  <si>
    <t xml:space="preserve">Panel July 2017
•	Avoid labour cost escalation
o	Cheaper to build than buy
	School Age – STEM
	Apprentices
	Esp. initiatives in London
•	Good training competence framework </t>
  </si>
  <si>
    <t>Surveys were conducted following two major loss of gas incidents in Eye, Suffolk (24 people surveyed) and Deanshanger, Northamptonshire (65 surveyed). Both surveys painted a positive picture of Cadent's performance during the interruption. More than 90% of Deanshanger respondents strongly agreed that Cadent representatives were well trained and 74% in Eye.</t>
  </si>
  <si>
    <t>In terms of key themes with employees, in 2017/18 these included: providing a positive working environment to cultivate an engaged, happy workforce; setting realistic, effective performance targets; cascading information through the business more effectively; and improving processes / systems.    The July 2017 stakeholder advisory panel noted issues of labour cost escalation (cheaper to build than buy) - leveraging school STEM, apprentices, and initiatives in London -  and a good training competence framework. 
Surveys were conducted following two major loss of gas incidents in Eye, Suffolk (24 people surveyed) and Deanshanger, Northamptonshire (65 surveyed). Both surveys painted a positive picture of Cadent's performance during the interruption. More than 90% of Deanshanger respondents strongly agreed that Cadent representatives were well trained and 74% in Eye.</t>
  </si>
  <si>
    <r>
      <rPr>
        <b/>
        <sz val="11"/>
        <color theme="0"/>
        <rFont val="Calibri"/>
        <family val="2"/>
        <scheme val="minor"/>
      </rPr>
      <t xml:space="preserve">Improve the network and its operation: </t>
    </r>
    <r>
      <rPr>
        <sz val="11"/>
        <color theme="0"/>
        <rFont val="Calibri"/>
        <family val="2"/>
        <scheme val="minor"/>
      </rPr>
      <t xml:space="preserve">
Network companies must deliver a safe, sustainable and resilient network that is more responsive to change.
</t>
    </r>
  </si>
  <si>
    <t>Theme 1: Programme and planning
There were a number of areas raised around how we plan our programme of work and maintain a stable programme. Priority areas are:
 Forward planning - having visibility of the remainder of the programme of work at both a high level and more detailed level at the earliest opportunity. Also early notice of ALARP (As Low As Reasonably Practical) schemes and advising LA of priority/category of ALARP and seed mains.
 Programme stability - having a stable programme so works start and end on time and we work to agreed conditions. Removal of early starts and better planning for extensions and durations. Within this, having flexibility to accommodate LA road resurfacing programmes and to avoid road closures when holiday schemes are in place.
 Advance notice of works - giving as much notice as possible that we wish to work in the street, through early input of permits into ETON (Electronic Transfer of Notices). Give site manager details on permits. Also early warning and honesty when things aren’t going to plan.
 Quality assurance - having more visibility from our weekly planning meetings and visibility of our improvement initiatives, such as our street works charter, new reinstatement materials, permitting App.
 Competence - ensuring that there is a balanced level of expertise across the geography and projects so that work is not delayed through movement of resource</t>
  </si>
  <si>
    <t>There were a number of areas raised around how we plan our programme of work and maintain a stable programme. Priority areas are:
 Programme stability - having a stable programme so works start and end on time, with fewer changes to the programme and less early starts.
 Programme management - an open approach to programme management and where changes are required that we communicate and engage early.
 Programme performance - share programme performance and general updates more regularly, either through coordination meetings and/or electronically.</t>
  </si>
  <si>
    <t>80% of stakeholders in North West London thought their relationship was tRIIO was good (4% excellent, 16% moderate, none poor or very poor). However, in North East London only 56% said the relationship was good and 6% excellent (33% moderate, none poor or very poor)
Having a credible and visible programme was a key theme across both sessions, with HAs wanting to have visibility of plans much further in advance. Having realistic Permit Authority Applications (PAAs) was a key requirement.</t>
  </si>
  <si>
    <t>ENA stakeholders expressed a variety of views on what topics are important for RIIO2 business plans. 
-The most commonly raised theme is of decarbonisation, highlighted by one in three
-There are many other mentions of environmental topics, including the sustainability of gas; gas alternatives; renewables; reducing use and the environment more broadly. 
-Value for money is also a key theme, mentioned by one in five. 
-Investing in infrastructure to ensure asset integrity and safety (both 17%) are also strong themes.</t>
  </si>
  <si>
    <t>We appreciated the opportunity to outline some of our key challenges in getting gas back on to blocks of flats after it has been disconnected for a gas emergency and the role that HAs can play in helping us communicate and gain access to these customers. The feedback from the event showed that you found
the session useful in helping to raise your awareness, and we will continue with our programme of engagement to provide visibility of the complexities and timescales of getting customers, particularly high rise blocks of flats, back on gas given the length of time that customers can be without heating, hot
water and cooking facilities. The results from our online poll and actual timescales to reconnect are shown below:
Expectations: 4-5 months (38%, 7-10 days (25%), 10-12 weeks (25%), over 6 months (13%. Reality = 17-20 weeks</t>
  </si>
  <si>
    <t xml:space="preserve">2.1 Theme 1: Communication and relationships
Building on relationships with more regular engagement, and improving our communications was a recurring theme from the feedback we received. Priority areas are:
 Regular communication - more regular dialogue between tRIIO and individual stakeholders, not just when there is a problem. Regularly communicate where tRIIO are in the planning process as well as sharing the challenges being faced.
 Timely communication - where possible, liaise earlier with requirements, particularly for gas off situations, as well as responding to information requests. In addition improve communication around parking bay suspensions.
 Visibility of customer communications - having visibility of communications being sent to customers so that a more joined up approach can be taken.
2.2 Theme 2: Programme delivery
There were comments raised around clarity of responsibilities, awareness of key contacts and programme delivery. The main focus areas are:
 Permitry - including clearer contact details on permits, learning from permit refusals and having greater consideration for traffic sensitive areas.
 Clarity of responsibility - defining responsibility for works as well as providing clarity and responsiveness to customers to support their concerns.
 High rise buildings programme - visibility of Cadent’s high rise building programme so stakeholders have visibility of future works.
 Programme closure - joint sign off for properties once work has been completed.
</t>
  </si>
  <si>
    <t xml:space="preserve">At the Working Together in N.London 2017 event, we outlined some of our key challenges in getting gas back on to blocks of flats after it has been disconnected for a gas emergency and the role that HAs can play in helping us communicate and gain access to these customers. At the 2018 event, building on relationships with more regular, timely engagement, and improving our communications was a recurring theme. There were comments raised around clarity of responsibilities, awareness of key contacts and programme delivery. The main focus areas are:
 Permitry - including clearer contact details on permits, learning from permit refusals and having greater consideration for traffic sensitive areas.
 Clarity of responsibility - defining responsibility for works as well as providing clarity and responsiveness to customers to support their concerns.
 High rise buildings programme - visibility of Cadent’s high rise building programme so stakeholders have visibility of future works.
 Programme closure - joint sign off for properties once work has been completed.
</t>
  </si>
  <si>
    <t xml:space="preserve">Minutes from regular community liaison meetings, involving Cadent (engineering and community relations), residents’ associations, Borough Council, TFL, traffic consultants, individual residents / businesses highlighted community communication measures that had been well received: information drop-in point on site (customer information cabin), public exhibition, collaboration with other utilities / projects to avoid additional disruption e.g. Thames Tideway, extended working hours to get the project completed as quickly as possible (7 days a week with noise restrictions at certain times and on Sundays), letter drops and personal visits to businesses affected to understand their businesses (deliveries, rubbish collection, how customers travel and where from) and their concerns, and provide information (posters), attendance at community events e.g. Chelsea and Westminster Hospital open day, fitting around community events e.g. Chelsea Community Parade / Ride London, community relations contact and community drop in session. 
Residents’ concerns centred around disruption to traffic, noise and pollution. 
Businesses were concerned about it being done quickly and access to their businesses being maintained for customers and deliveries.  </t>
  </si>
  <si>
    <t>During the streetworks focus group in our London Collaboration Forum, we identified three deliverable outcomes:
Introduction to streetworks
1. Plan for the long term future, looking to link with London Mayor’s 2050 Infrastructure plan.
2. Plan for the short term by investigating the potential to hold a workshop with every Local Authority of London to understand drivers and support deliverables
3. Utilise HAUC forum for driving outputs, to deliver improved changes and disseminate key messages
Innovation and no-dig techniques
1. Continue to invest in innovation and raise awareness of the benefits of the new technology we’re employing and showcase to drive best practice
2. Share improvements made to existing working methods across other utilities
3. Promote and educate about the importance of STEM jobs across our capital. Recruit to support our future needs as well as our immediate.</t>
  </si>
  <si>
    <t>The London Collaboration Forum, identified three deliverable outcomes for introduction to streetworks:                                     1. Plan for the long term future, looking to link with London Mayor’s 2050 Infrastructure plan.
2. Plan for the short term by investigating the potential to hold a workshop with every Local Authority of London to understand drivers and support deliverables
3. Utilise HAUC forum for driving outputs, to deliver improved changes and disseminate key messages
With respect to innovation and no-dig techniques the forum made the following recommendations:
1. Continue to invest in innovation and raise awareness of the benefits of the new technology we’re employing and showcase to drive best practice
2. Share improvements made to existing working methods across other utilities
3. Promote and educate about the importance of STEM jobs across our capital. Recruit to support our future needs as well as our immediate.</t>
  </si>
  <si>
    <t>NEW</t>
  </si>
  <si>
    <t>Theme 2: Collaboration and co-ordination:
Collaboration and co-ordination fit across many areas but having more regular interaction was seen as key requirement to developing a more productive working relationship. Priority areas are:
 Regular liaison - more regular liaison meetings with the right people attending, including the use of pre-site surveys prior to programme closure.
 Issue resolution - proactively taking action to resolve issues and making timely contact. Working together to resolve difficulties without blame being attached to different parties.
 Co-ordination - more co-ordination on a monthly basis, sharing information earlier and in as much detail as possible (down to traffic management level). Where possible coordinate other work areas, such as connections and emergency. In addition, looking further ahead than 3 months.
 Wider coordination - as part of the planning process liaise more widely than LAs, for e.g. recognising other bodies such as local police and others which will also have an impact and be impacted by road closures and disruption. Working closely with other utilities and playing our part in the annual super coordination meeting.</t>
  </si>
  <si>
    <t>Improving the relationships we have with local and highway authorities was one of the key themes identified in priorities reported by stakeholders.</t>
  </si>
  <si>
    <t>In terms of key themes with external stakeholders, with the “collaborate across the energy sector” theme in 2017/18, it appears our stakeholders would prefer a focus on collaboration rather than singularly leading in driving change</t>
  </si>
  <si>
    <t>Panel July 2017:
•	Making the industry work better - How can cross sector regional (&amp; wider) joined up thinking / partnership be incentivised in RIIO-2</t>
  </si>
  <si>
    <t xml:space="preserve">84% understand well what the Gas Networks do and just 4% feel they have a poor understanding. 
However, a quarter do not feel they have a close relationship with the networks, which may affect the style of engagement undertaken and the way it is communicated. 
Stakeholders where energy is only one aspect of their role have a lower level of knowledge, and may require greater support in understanding how the networks’ business plans may affect them. </t>
  </si>
  <si>
    <t>The sale of Cadent as National Grid's gas distribution arm was one of the key themes in areas stakeholders highlighted for us to focus on (when part of National Grid)</t>
  </si>
  <si>
    <t>In terms of key themes for employees, in 2017/18 these included:
- Communicate to customers and communities who we are and what we do</t>
  </si>
  <si>
    <t xml:space="preserve">Surveys were conducted following two major loss of gas incidents in Eye, Suffolk (24 people surveyed) and Deanshanger, Northamptonshire (65 surveyed). Both surveys painted a positive picture of Cadent's performance during the interruption. In both cases, only a minority of customers were aware of Cadent before the incident (around 20% in Eye and less than 5% in Deanshanger). </t>
  </si>
  <si>
    <t>Communication of who we are and what we do is a key theme for employees. 84% of ENA stakeholders understand well what the Gas Networks do and just 4% feel they have a poor understanding. 
However, a quarter do not feel they have a close relationship with the networks. Stakeholders where energy is only one aspect of their role have a lower level of knowledge, and may require greater support in understanding how the networks’ business plans may affect them. 
Surveys were conducted following two major loss of gas incidents in Eye, Suffolk (24 people surveyed) and Deanshanger, Northamptonshire (65 surveyed). Both surveys painted a positive picture of Cadent's performance during the interruption. In both cases, only a minority of customers were aware of Cadent before the incident (around 20% in Eye and less than 5% in Deanshanger). 
As part of the Coventry University B.Attalia research of predominantly young people,  only 22% of respondents had heard of Cadent, and only 14% were aware of the services Cadent provides.</t>
  </si>
  <si>
    <t xml:space="preserve">To understand the full range of topics of interest to stakeholders, and to provide a quantitative measure of interest in each, participants were asked to confirm the topics they would be interested in engaging on. This also gave them the opportunity to consider the relevance of topics they did not previously raise. 
This showed that:
The broad engagement themes are similar to those that are top of mind for stakeholders.
There is interest among a majority of stakeholders in engaging on all themes.
It is difficult to devise a hierarchy of themes as, for most topics, a large majority of stakeholders want to engage on each of them.
Future engagement must allow for stakeholders to input on the issues that matter to them while allowing for the full range of themes to be covered.  
The desired outcomes of the engagement fall into two broad categories: 
Strengthened relationships between stakeholders and networks:
Clear communication, collaboration, being helpful, better understanding, views listened to, transparency 
Content of the business plans: 
Future proofed plans, safety, appropriate pricing, affordability 
Improved communication and provision of clear feedback is an overriding requirement of stakeholders, with over a quarter expecting this as an outcome of engagement.  </t>
  </si>
  <si>
    <t>In terms of key themes with external stakeholders, Improving our relationships with Highway and Local Authorities wasn’t repeated in 2017/18, despite that group making up 22% of responses (this was a theme in 2016/17)</t>
  </si>
  <si>
    <t>Panel November 2017
Panel insight: Shipper/Suppliers might see Cadent customers as their customers. They will and we see them as our customers too. Segmentation of our customers is important to ensure we are providing products and services which meet those needs. 
General Comments Group Activity 2 (How can GDNs achieve the desired outcome in RIIO-2?)
	Partnership across electricity and gas
	Start with what you are you are good at. Focus on engineering solutions
	Then move on – how can you help job creation in the community
	Educate to install hydrogen boilers
	Step by step plan over a 5 year period
	Link more to trial innovation technology rather than straight gas to gas
	How can we tackle this as part of the ECO delivery solution
Panel July 2017:
Panel insight: Engineering and science can be correct but unless the overarching messages and narrative are balanced with clear outcomes then it can fall down. Cadent must ensure accountabilities and messages are very clear. 
Panel insight: We have seen the change in water from outputs to outcomes.  This gives more flexibility to change things to deliver the same outcome. One size fits all approach gives deliverables for an average customer but cannot provide a regional approach where they can drive their own strategies.</t>
  </si>
  <si>
    <t xml:space="preserve">The broad engagement themes are similar to those that are top of mind for ENA stakeholders; there is interest among a majority of stakeholders in engaging on all themes. Future engagement must allow for stakeholders to input on the issues that matter to them while allowing for the full range of themes to be covered.  The desired outcomes of the engagement fall into two broad categories: (1) strengthened relationships between stakeholders and networks and (2) Content of the business plans. For GDNs, process change and script review has led to an 18% reduction in calls out to DNs. Further thoughts from the stakeholder advisory panel include the need for: partnership across electricity and gas; focus on engineering solutions; how can you help job creation in the community; educate to install hydrogen boilers; the need for a step by step plan over a 5 year period; link to trial innovation technology rather than straight gas to gas. The pane also noted the shift in focus in water from outputs to outcomes which gives more flexibility. </t>
  </si>
  <si>
    <t>Cyber</t>
  </si>
  <si>
    <t xml:space="preserve">GDN engagement (December 2017): Hoax call discussion to share learning and discuss approach (Following discussion with HSE &amp; OFGEM)
Action: Call routing design to mitigate against cyber attacks </t>
  </si>
  <si>
    <t>Overall message from business insights</t>
  </si>
  <si>
    <r>
      <t xml:space="preserve">Improve the consumer and network user experience: </t>
    </r>
    <r>
      <rPr>
        <sz val="11"/>
        <color indexed="65"/>
        <rFont val="Calibri"/>
        <family val="2"/>
        <scheme val="minor"/>
      </rPr>
      <t xml:space="preserve">
Network companies must deliver a high quality and reliable service to all network users and consumers, including those who are vulnerable. 
</t>
    </r>
  </si>
  <si>
    <r>
      <t xml:space="preserve">92% of customers are satisfied with the service received in the ERR process, scoring 8-10 (this falls to 89% in NL).
The highest scoring questions being:
1). Info and safety advice received from the call agent, and
2). Time for engineer to attend.
(this differs for EE, where Skill and professionalism of workforce scores highest).
The lowest scoring questions are:
1). Time to restore supply, and
2). Communication during work.
In NL, the reinstatement of excavations is a low scoring area.
</t>
    </r>
    <r>
      <rPr>
        <b/>
        <sz val="11"/>
        <color theme="1"/>
        <rFont val="Calibri"/>
        <family val="2"/>
        <scheme val="minor"/>
      </rPr>
      <t>Quality of Insights:</t>
    </r>
    <r>
      <rPr>
        <sz val="11"/>
        <color theme="1"/>
        <rFont val="Calibri"/>
        <family val="2"/>
        <scheme val="minor"/>
      </rPr>
      <t xml:space="preserve">
Scale: 7,264 responses (from 49,094).
Method: Postal Surveys, randomly generated.
Time: April 2018 - November 2018
Recent - Y
Representative - N
Express Purpose - N</t>
    </r>
  </si>
  <si>
    <t>Social Media does not differentiate between Emergency &amp; Repair processes.
477 interactions relating to ER&amp;R over the period 29/10/18 - 22/5/19 (approx. 7 months). 67 were for praise and 410 were queries/complaints.
Of those 410 queries &amp; complaints the main themes are:
- Congestion caused: 58/410 (14.1%)
- Traffic Management Issue: 43/410 (10.5%)
- General Query / Advice: 34/410 (8.3%)
- Informing Customer: 30/410 (8.0%)
- Cyclist Safety: 23/410 (5.6%)
- Engineers not working: 23/410 (5.6%)
The total ER&amp;R interactions by network are: 
EE: 123/477 (25.8%)
NL: 183/477 (38.4%)
NW: 55/477 (11.5%)
WM: 53/477 (11.1%)
N/A: 63/477 (13.2%)
Main theme by network:
EE: Praise for Company/Staff, 17/123 (14%)
NL: Congestion Caused, 37/183 (20%)
NW: Informing Customer, 7/55 (13%)
WM: Traffic Management, 10/53 (19%)
40% of all NL interactions (74/183) were relating to Road/traffic disruption (congestion caused, cyclist safety &amp; traffic management)</t>
  </si>
  <si>
    <t>We received 1,053 complaints relating to the ER&amp;R Emergency process (11% of all complaints).
The top complaint reasons being: 
1) Poor comms/expectation setting (36%)
2) Inappropriate behaviour (20%)
3) Customer objection to policy (16%)
These are fairly consistent across all networks, except in NW where 'Customer objection to policy' only makes up 7% of complaints.
91% of complaint were resolved in D1, 99% in D31.
RIIO Score of: 1.2
NB These numbers include unreportable complaints, and are split by non-regulatory network.
Quality of Insight:
Method: Phone (78%), Email (12%), CSAT Response (8%)
Date Range: 02/04/2018 - 29/03/2019
Recent - Y, Representative - N, Express Purpose - N</t>
  </si>
  <si>
    <t>Network safety was a common reason for people to call the helpline (12% of calls)
For Cadent-specific calls, this rose to 19% of calls</t>
  </si>
  <si>
    <t>Off-supply contingency measures was a reason for a small proportion of energy network related calls to the helpline (2% of calls)
For Cadent-specific calls, this was also 2% of calls.</t>
  </si>
  <si>
    <r>
      <rPr>
        <b/>
        <sz val="11"/>
        <color theme="1"/>
        <rFont val="Calibri"/>
        <family val="2"/>
        <scheme val="minor"/>
      </rPr>
      <t>Paid for connection to the gas grid</t>
    </r>
    <r>
      <rPr>
        <sz val="11"/>
        <color theme="1"/>
        <rFont val="Calibri"/>
        <family val="2"/>
        <scheme val="minor"/>
      </rPr>
      <t xml:space="preserve">
Application Stage - c.95% of customers are satisfied (scoring 4-5 out of 5) - 3,534 responses.
EE - 95%, NL - 93%, NW - 93%, WM - 95%.
Planning Stage - c.98% of customers are satisfied (scoring 4-5 out of 5) - 3,440 responses.
EE - 98%, NL - 98%, NW - 98%, WM - 99%.
Completion Stage - c.91% of customers are satisfied (scoring 4-5 out of 5) - 3,065 responses.
EE - 90%, NL - 88%, NW - 94%, WM - 92%.
10% of NL customers are dissatisfied at this part of the process, compared to 2% in NL, and 5% each in EE and WM.
</t>
    </r>
    <r>
      <rPr>
        <b/>
        <sz val="11"/>
        <color theme="1"/>
        <rFont val="Calibri"/>
        <family val="2"/>
        <scheme val="minor"/>
      </rPr>
      <t>Quality of Insights:</t>
    </r>
    <r>
      <rPr>
        <sz val="11"/>
        <color theme="1"/>
        <rFont val="Calibri"/>
        <family val="2"/>
        <scheme val="minor"/>
      </rPr>
      <t xml:space="preserve">
Scale: 10,039.
Method: SMS Surveys, sent to all customers who have a mobile number.
Time: March 2018 - February 2019
Recent - Y
Representative - N
Express Purpose - N</t>
    </r>
  </si>
  <si>
    <r>
      <rPr>
        <b/>
        <sz val="11"/>
        <color theme="1"/>
        <rFont val="Calibri"/>
        <family val="2"/>
        <scheme val="minor"/>
      </rPr>
      <t>Paid for connection to the gas grid</t>
    </r>
    <r>
      <rPr>
        <sz val="11"/>
        <color theme="1"/>
        <rFont val="Calibri"/>
        <family val="2"/>
        <scheme val="minor"/>
      </rPr>
      <t xml:space="preserve">
76% of customers are satisfied with the service received in the Connections process, scoring 8-10 (this falls to 64% in NL).
The highest scoring questions being:
1). Skill and professionalism of the workforce, and
2). Time to provide a quote, and
3). Overall quality of work.
The lowest scoring questions are:
1). Time to schedule work, and
2). Reinstatement of excavations, and
3). Overall Communication during work.
</t>
    </r>
    <r>
      <rPr>
        <b/>
        <sz val="11"/>
        <color theme="1"/>
        <rFont val="Calibri"/>
        <family val="2"/>
        <scheme val="minor"/>
      </rPr>
      <t>Quality of Insights:</t>
    </r>
    <r>
      <rPr>
        <sz val="11"/>
        <color theme="1"/>
        <rFont val="Calibri"/>
        <family val="2"/>
        <scheme val="minor"/>
      </rPr>
      <t xml:space="preserve">
Scale: 2,007 responses (from 11,454).
Method: Postal Surveys, randomly generated.
Time: April 2018 - November 2018
Recent - Y
Representative - N
Express Purpose - N</t>
    </r>
  </si>
  <si>
    <t>92 interactions relating to connections over the period 29/10/18 - 22/5/19 (approx. 7 months). 2 were for praise and 90 were queries/complaints.
Of those 90 queries &amp; complaints the main themes are:
- Application Process: 20/91 (22%)
- General Query / Advice: 17/91 (19%)
- Informing Customer: 12/91 (13%)
The total connections interactions by network are:
EE: 32/92 (36%)
NL: 13/92 (14%)
NW: 4/92 (4%)
WM: 8/92 (9%)
N/A: 34/92 (38%)</t>
  </si>
  <si>
    <t>Our GDSP partners received 1,058 complaints relating to the Connections  process (11% of all Cadent's complaints).
tRIIO's top complaint reasons being: 
1) Workmanship (40%)
2) Not keeping customer informed during works (20%)
3) Future works (12%)
Balfour's top complaint reasons being: 
1) Quality of Works (15%)
2) Chasing works (11%)
3) Negative Employee Feedback (10%)
68% of complaint were resolved in D1, 97% in D31.
RIIO Score of: 4.1
NB These numbers include unreportable complaints and complaints related to reinstatements, and are split by non-regulatory network.
Quality of Insight:
Method: Phone (71%), Email (25%), CSAT Response (2%)
Date Range: 02/04/2018 - 29/03/2019
Recent - Y, Representative - N, Express Purpose - N</t>
  </si>
  <si>
    <t>Connections or alterations of supply were the most common reason for energy network calls to the helpline (58% of all calls).
For Cadent specifically, this accounted for 43% of calls (with a further 3% in a separate category for difficulty or delay obtaining a connection).</t>
  </si>
  <si>
    <t>Communication during work is the second lowest scoring question within ERR, scoring 9.00 out of 10 at cadent level. This falls to 8.76 in NL. This is communication when additional teams are required (i.e. Repair, Reinstatement Teams etc.).
Communication is also one of the lower scoring questions in Connections and Planned Works processes.
2018/19 Data, correct as of 19/02/2019.</t>
  </si>
  <si>
    <t>We received 840 ER&amp;R complaints relating to Poor comms/expectation setting (38% of all ER&amp;R complaints).
This is consistent across all networks.
83% of complaint were resolved in D1, 98% in D31.
RIIO Score of: 2.3
NB These numbers include unreportable complaints, and are split by non-regulatory network.
Quality of Insight:
Method: Phone (83%), Email (13%), CSAT Response (3%)
Date Range: 02/04/2018 - 29/03/2019
Recent - Y, Representative - N, Express Purpose - N</t>
  </si>
  <si>
    <t xml:space="preserve">Communication during work (i.e. when additional teams are required) is the second lowest scoring question within ER&amp;R, scoring 9 / 10. 39% of all ER&amp;R complaints related to poor comms/expectation setting. 
</t>
  </si>
  <si>
    <t xml:space="preserve"> </t>
  </si>
  <si>
    <r>
      <rPr>
        <sz val="11"/>
        <color theme="1"/>
        <rFont val="Calibri"/>
        <family val="2"/>
        <scheme val="minor"/>
      </rPr>
      <t xml:space="preserve">88% of customers are satisfied with the service received after a Repair within the ERR process, scoring 8-10. This falls to 81% in NL.
In NL, 15% provide a low score (1-5), higher than EE (6%), NW (10%) and WM (11%).
When asked to score the engineer, 92% scored 8-10.
258 customers (6%) rated us 1 (the lowest possible score). Of these 142 customers provided further comments, with the top three areas of feedback being:
a) Time to complete works (in 38% of comments)
b) Respect to property and customer (in 35% of comments)
c) Time left off gas (in 22% of comments)
</t>
    </r>
    <r>
      <rPr>
        <b/>
        <sz val="11"/>
        <color theme="1"/>
        <rFont val="Calibri"/>
        <family val="2"/>
        <scheme val="minor"/>
      </rPr>
      <t>Quality of Insights:</t>
    </r>
    <r>
      <rPr>
        <sz val="11"/>
        <color theme="1"/>
        <rFont val="Calibri"/>
        <family val="2"/>
        <scheme val="minor"/>
      </rPr>
      <t xml:space="preserve">
Scale: 4,532 responses (from 19,087).
Method: SMS Surveys, sent to all customers who have had a mobile number, and had a repair job completed.
Time: April 2018 - January 2019
Recent - Y
Representative - N
Express Purpose - N</t>
    </r>
  </si>
  <si>
    <t>Please see above (cell G7).</t>
  </si>
  <si>
    <t>We received 1,048 complaints relating to the ER&amp;R Repair process (10% of all complaints).
The top complaint reasons being: 
1) Poor comms/expectation setting (44%)
2) Restore gas supply (9%)
3) Site left untidy (8%)
These are fairly consistent across all networks, except in EE &amp; WM where 'Signing, lighting &amp; guarding' make up 11% of complaints.
80% of complaint were resolved in D1, 98% in D31.
RIIO Score of: 2.6
NB These numbers include unreportable complaints, and are split by non-regulatory network.
Quality of Insight:
Method: Phone (80%), Email (17%), CSAT Response (1%)
Date Range: 02/04/2018 - 29/03/2019
Recent - Y, Representative - N, Express Purpose - N</t>
  </si>
  <si>
    <t>Excavations and reinstatement with a common reason for calls to the helpline relating to energy networks (9% of calls)
For Cadent-specific calls, there accounted for 10% of calls</t>
  </si>
  <si>
    <r>
      <rPr>
        <sz val="11"/>
        <color theme="1"/>
        <rFont val="Calibri"/>
        <family val="2"/>
        <scheme val="minor"/>
      </rPr>
      <t xml:space="preserve">Minimal feedback received via Listening Posts technology (use of shortcodes). Not statistically significant.
Issues raised:
- Reinstatement timescales.
- Failure to remove reinstatement barriers.
- Appointment times.
</t>
    </r>
    <r>
      <rPr>
        <b/>
        <sz val="11"/>
        <color theme="1"/>
        <rFont val="Calibri"/>
        <family val="2"/>
        <scheme val="minor"/>
      </rPr>
      <t>Quality of Insights:</t>
    </r>
    <r>
      <rPr>
        <sz val="11"/>
        <color theme="1"/>
        <rFont val="Calibri"/>
        <family val="2"/>
        <scheme val="minor"/>
      </rPr>
      <t xml:space="preserve">
Location: London West.
Scale: 5 responses.
Method: SMS.
Time: December 2018 - January 2019</t>
    </r>
  </si>
  <si>
    <r>
      <t xml:space="preserve">76% of customers are satisfied with the service received in the Mains Replacement process, scoring 8-10 (this falls to 68% in NL, and rises to 82% in EE).
In WM 22% of customers are dissatisfied (scoring 1-5). The other networks range 10-15%. 
The highest scoring questions being:
1). Skill and professionalism, and 
2). Overall quality. 
(this differs slightly for EE, where advanced notification scores highly).
The lowest scoring questions are:
1). Reinstatement of excavations, and
2). Site tidiness.  
670 customers (5%) rated us overall 1 (the lowest possible score). 75% of the score 1 comments refer to:
a). Lack of respect shown to customer/ property,
b). Failure to keep to appointment (sticking to our dates), 
c). Failure to keep the customer informed.   
In WM 210 customers (8%) rated us 1, their work equates to £652k.
</t>
    </r>
    <r>
      <rPr>
        <b/>
        <sz val="11"/>
        <color theme="1"/>
        <rFont val="Calibri"/>
        <family val="2"/>
        <scheme val="minor"/>
      </rPr>
      <t>Quality of Insights:</t>
    </r>
    <r>
      <rPr>
        <sz val="11"/>
        <color theme="1"/>
        <rFont val="Calibri"/>
        <family val="2"/>
        <scheme val="minor"/>
      </rPr>
      <t xml:space="preserve">
Scale: 13,776 responses (from 68,280).
Method: Postal Surveys, randomly generated.
Time: April 2018 - November 2018
Recent - Y
Representative - N
Express Purpose - N</t>
    </r>
  </si>
  <si>
    <t>499 interactions relating to Planned Work over the period 29/10/18 - 22/5/19 (approx. 7 months). 7 were for praise and 492 were queries/complaints.
Of those 492 queries &amp; complaints the main themes are:
- Congestion caused: 107/492 (21.7%)
- Traffic Management Issue: 71/492 (14.4%)
- Informing Customer: 67/492 (13.6%)
- Respect to Customer/Property: 45/492 (9.1%)
The total planned work interactions by network are: 
EE: 90/499 (18%)
NL: 238/499 (48%)
NW: 67/499 (13%)
WM: 73/499 (15%)
N/A: 31/499 (6%)
Main theme by network:
EE: Informing Customer, 18/90 (20%)
NL: Congestion Caused, 102/238 (20%)
NW: Traffic Management Issue, 11/67 (16%)
WM: Informing Customer 12/73 (16%)
59% of all NL interactions associated with planned work (141/238) were relating to Road/traffic disruption (congestion caused, cyclist safety &amp; traffic management)</t>
  </si>
  <si>
    <t>Our GDSP partners received 3,379 complaints relating to the Replace  process (34% of all Cadent's complaints).
tRIIO's top complaint reasons being: 
1) Workmanship (22%)
2) Gas not back on when expected (10%)
3) Access Issues (8%)
Balfour's top complaint reasons being: 
1) Chasing works (12%)
2) Negative Employee Feedback (10%)
3) Quality of Works (9%)
74% of complaint were resolved in D1, 97% in D31.
RIIO Score of: 3.5
NB These numbers include unreportable complaints, reinstatements and are split by non-regulatory network.
Quality of Insight:
Method: Phone (82%), Email (16%), Letter (1%)
Date Range: 02/04/2018 - 29/03/2019
Recent - Y, Representative - N, Express Purpose - N</t>
  </si>
  <si>
    <t>Water Ingress</t>
  </si>
  <si>
    <t>Cadent Deliberative Workshops: Summary of findings 21 September 2018</t>
  </si>
  <si>
    <t>Cadent RIIO-2 Engagement: Focus Groups Summary Report</t>
  </si>
  <si>
    <t>Cadent Domestic Survey</t>
  </si>
  <si>
    <t>Cadent Customers in vulnerable situations report 16/11/2018</t>
  </si>
  <si>
    <t xml:space="preserve">Cadent RIIO-2 Engagement: Stakeholder interviews summary report, 21/8/2018, </t>
  </si>
  <si>
    <t>Colour coding:</t>
  </si>
  <si>
    <t>Colour coding</t>
  </si>
  <si>
    <t>Greens: Most important</t>
  </si>
  <si>
    <t xml:space="preserve">Greens: mostly very important / quite important </t>
  </si>
  <si>
    <t>Reds: least important</t>
  </si>
  <si>
    <t>(no measure has a majority of neutral / not important)</t>
  </si>
  <si>
    <t>Greens: most important</t>
  </si>
  <si>
    <t>Quotes from research reports</t>
  </si>
  <si>
    <t>2017 Manchester stakeholder workshop</t>
  </si>
  <si>
    <t>2017 Birmingham stakeholder workshop</t>
  </si>
  <si>
    <t>2017 Stakeholder workshop - London</t>
  </si>
  <si>
    <t>2017 Stakeholder workshop - Norwich</t>
  </si>
  <si>
    <t>EQ recommendations based on all 2017 stakeholder workshops</t>
  </si>
  <si>
    <t>Deliberative workshops - expectations of a gas distribution network</t>
  </si>
  <si>
    <t>Deliberative workshops - views of the four draft outcomes</t>
  </si>
  <si>
    <t>Deliberative workshops: shaping the draft outcomes</t>
  </si>
  <si>
    <t>Focus groups: expectations of Cadent</t>
  </si>
  <si>
    <t>Focus groups: the four outcomes</t>
  </si>
  <si>
    <t>Focus groups: have we missed something?</t>
  </si>
  <si>
    <t>Domestic survey Q1 &amp; 2 - How important to you is this factor and why?</t>
  </si>
  <si>
    <t>Domestic survey Q3 - have we missed anything?</t>
  </si>
  <si>
    <t>Domestic survey Q3 - how do you prefer to be engaged?</t>
  </si>
  <si>
    <t>Domestic survey Q4 - how interested are you in the following topics?</t>
  </si>
  <si>
    <t>Public survey: Q1&amp; Q2 - How important to you is this factor and why?</t>
  </si>
  <si>
    <t>Public survey: Q3 - Cadent should…</t>
  </si>
  <si>
    <t>Public survey: Q4 - how do you prefer to be engaged?</t>
  </si>
  <si>
    <t>Public survey: Q5 - how interested are you in the following topics?</t>
  </si>
  <si>
    <t>Customers in vulnerable situations report: what the professionals said</t>
  </si>
  <si>
    <t>Customers in vulnerable situations report: what the customers said</t>
  </si>
  <si>
    <t>Conclusions</t>
  </si>
  <si>
    <t>Stakeholder interviews - awareness, opportunities and challenges</t>
  </si>
  <si>
    <t>Stakeholder interviews, priorities and what matters most to the people you represent / serve / your local community</t>
  </si>
  <si>
    <t>Stakeholder interviews - areas to explore in the business planning process</t>
  </si>
  <si>
    <t>Cadent business interviews and surveys, March - May 2019</t>
  </si>
  <si>
    <t>Feedback on Cadent CO awareness programmes, 2018</t>
  </si>
  <si>
    <t>Gas Connections Customer Journey, Explain Market Research, August 2019</t>
  </si>
  <si>
    <t>Regional community workshops, WWU, May 2019</t>
  </si>
  <si>
    <t>Gas network RIIO-2 stakeholder workshop, February 2019</t>
  </si>
  <si>
    <t>Most stakeholders had engaged with Cadent before.
• Many of the experiences reported were positive, particularly in response to emergencies and engagement on the engineering and design side.
Connecting safely came out as the top priority for customer outcomes, with 84% of the vote.
Others cited that as long as the outcomes for customers meant their energy was safe, reliable, and good value for money, they would be satisfied. Environmental and community issues were deemed to be lower priorities.
The ECV option needs better visibility; for those with restricted movement, you can request the movement of your ECV to somewhere convenient. It’s never going to be done for aesthetics.</t>
  </si>
  <si>
    <t>The majority of stakeholders had engaged with Cadent before.
• Where there was engagement on an operational level, many of those experiences were reported negatively, although there were some positive stories, such as Cadent’s rapid response to gas escapes.
Some participants pointed out that Cadent were good at responding to emergencies, but slow to improve the longer term, systemic communications issues.</t>
  </si>
  <si>
    <t>Stakeholders from local authorities wanted to talk about emergency planning and community engagement over works</t>
  </si>
  <si>
    <t>Quick response to an emergency: This was raised in the East Midlands and East Anglia only with participants in East Anglia also demanding performance reports. Participants highlighted that in stressful situations they would like to be able to speak to a human, not a machine, as this would make them feel safer. Participants in East Anglia also suggested that Cadent should provide support to those evacuated during a gas leak.
Participants stressed that Cadent should take every precaution to ensure that safety standards are met as any deviation might result in loss of lives. Participants in East Anglia wanted to know if Cadent had put measures in place to protect the network from a terrorist attack.</t>
  </si>
  <si>
    <t>Participants across all groups emphasised safety as an important expectation of a GDN. Common themes of discussion included raised awareness and increased information giving on what to do in a gas emergency, as well as ensuring Cadent is keeping to their timescales when a gas emergency is reported. Participants in one Future Generation group mentioned emergency alarms that would automatically connect you to Cadent, regular safety check ups, and more information giving on safety measures on social media as measures to increase safety.</t>
  </si>
  <si>
    <t>A few participants queried how someone with no sense of smell would be able to detect a gas leak. They suggested that gas alarms, equivalent to CO alarms, be made available to these customers.
Other participants also suggested the use of gas detectors to detect leaks and further suggested that these could automatically send a signal to Cadent when a leak is detected. A few participants commented that safety should always take precedence over paying dividends to shareholders
Participants wanted to know how they could be sure that the gas pipes and appliances in their house are safe. They also wanted to know how they would know if and when pipes in their homes need replacing, especially if they are metal.</t>
  </si>
  <si>
    <t>The wording of ‘Keeping your energy flowing safely, reliably and hassle free’ [is clear]</t>
  </si>
  <si>
    <t>Physical safety of customers: The majority of respondents (75% of the total) responded that the security of the network is very important to them. 18% responded that this topic is quite important to them and 6% are neutral. Only 1% of respondents see this topic as either not very important or not at all important.
There is a correlation between increasing respondent age and how important respondents say this topic is to them. This is most noticeable in the younger age groups. The older age groups see this topic as the most important, but beyond the age of 55 age makes less of a difference to how important the topic is to them. Respondents who own their home outright or with a mortgage are the most likely to see this topic as important to them. Renters (whether private or social) are slightly less likely to see this topic as important and respondents who are living rent free, in shared home ownership or in other categories are the least likely to see this topic as important. Customers with children living at home are less likely to see this topic as ‘very important’ than those without. However, having children at home has little effect on the percentage who see this topic as either ‘very important’ or ‘quite important’. Opinions on this topic are largely unaffected by region, though those in North London are the least likely to see the topic as very important. Students are the least likely to see this topic as very important, with those who are full time carers the most likely.  However, when looking at those who see this topic as either very important or quite important, there is relatively little difference between occupations, with the exception of homemakers who are the least likely to see it as important.
Some respondents comment that a secure and reliable gas supply is important to them because they feel it positively affects their quality of everyday life. Some also comment that an efficient gas supply is important because they feel it makes life easier by giving customers peace of mind. Some respondents comment that they are neutral on the topics of safe supply of gas, staff skills and behaviour and customer service because they feel these are basic standards and therefore expect Cadent to be prioritising them anyway. Respondents with mains gas at home are more likely to see this topic as important than those that don’t currently have mains gas at home.</t>
  </si>
  <si>
    <t>The most important topic to participants is safety, followed by reliability</t>
  </si>
  <si>
    <t>Safety of the network, physical safety of customers and minimum disruption to daily life and the topics with the highest proportion of respondents describing them as very important
A few respondents emphasise that safety, as already described in the questions, is a priority for them.</t>
  </si>
  <si>
    <t xml:space="preserve">The most important topic to respondents was safety, followed by reliability, customer service and the environment. </t>
  </si>
  <si>
    <t xml:space="preserve">People of pensionable age are disproportionately affected compared to young people because of higher risks of health issues, particularly multiple health issues. The impact of gas emergencies or planned work could be more severe; having a shock or disruption can have more physical impacts as frailty equates to lower levels of resilience. 
In terms of emergency situations, professionals want Cadent to know that:
•People have different levels of need, so it is important to ask questions, pay attention, and communicate - many visually impaired/blind people can travel independently, but in a stressful situation when they need to use an alternative route to evacuate they may need guidance – always ask people if they need guidance
•Train engineers in guiding a blind person in an emergency </t>
  </si>
  <si>
    <t>Seven customers clearly stated that ‘keeping the energy flowing safely and hassle free’ is the most important outcome
Three customers said, ‘keeping the energy flowing safely’ and ‘value for money’ are the most important outcomes 
Three customers said, ‘keeping the energy flowing safely’ and ‘safeguarding the community’ are important outcomes
[Customers provided detailed advice on their preferences for emergency situations, see the main report]</t>
  </si>
  <si>
    <t>One stakeholder from a local authority mentioned the possible safety implications for drivers caused by too high a pressure in pipes below roads.</t>
  </si>
  <si>
    <t>Stakeholders from various subcategories thought having a safe and reliable gas supply would be important to people, with assurance of immediate reconnection after a disconnection</t>
  </si>
  <si>
    <t>Employee survey completed by 783 employees, from across the business who were asked questions, both as Cadent customers and as employees. When responding as customers, "keeping our customers safe" was scored as the highest priority (with a weighted score of 4.82 out of 5).
When surveyed as employees, the emergency response and repair services that scored highest were: dealing effectively with internal gas escapes and CO (4.5 out of 5), keeping customers safe throughout our works (4.5), finding and repairing gas escapes from our network efficiently (4.1) and meeting the individual expectations of our customers, especially vulnerable customers (4). The lowest scoring services were reinstating customers and private property (3.1), minimising supply interruptions (MOBs customers) (3.1) and minimising the impact of our works on road users (3.3). In terms of what employees thought could be improved, 75.52% of respondents thought processes, 67.71% said systems and 57.29% said equipment. With respect to equipment, it was commented that employees often struggle to locate and maintain tools and equipment and a storeman would be beneficial. It was also noted that vans breaking down had a massive impact.</t>
  </si>
  <si>
    <t xml:space="preserve">Majority of the respondents (87) said that in the event of a power cut or gas leak, they would contact their supplier. 53, didn’t know who to contact. The remaining 22 , said other and the final 38 , selected gas emergency service </t>
  </si>
  <si>
    <t>Others cited that as long as the outcomes for customers meant their energy was safe, reliable, and good value for money, they would be satisfied. Environmental and community issues were deemed to be lower priorities.</t>
  </si>
  <si>
    <t>some participants pointed out that in contrast with their water supply, they had never experienced gas interruptions and were keen to maintain this continuity of supply. Participants highlighted the importance of investing in new technology (such as leak sensors) and proactive replacement of dated infrastructure.</t>
  </si>
  <si>
    <t>Participants’ views differed, with some insisting on non-interrupted supply whilst others were willing to accept some interruption, providing this was not in winter. Most participants, however, stressed that people in vulnerable situations and businesses who depend on gas should be protected at all times.
Participants in both North London and East Anglia felt that Cadent had the responsibility to provide some support to some customers (such as meals) during a gas interruption</t>
  </si>
  <si>
    <t>A few expressed concerns about the security of supply of gas, citing uncertainty over Brexit and Russia as particular concerns.</t>
  </si>
  <si>
    <t xml:space="preserve">More than half of respondents (69%) responded that guaranteed gas supply is very important to them. 23% responded that this topic is quite important to them and 6% are neutral. Only 1% of respondents see this topic as either not very important or not at all important.
There is a correlation between increasing respondent age and how important respondents say this topic is to them. This is most noticeable in the younger age groups. The older age groups see this topic as the most important, but beyond the age of 55 age makes less of a difference to how important the topic is to them. Respondents who own their home outright or with a mortgage are the most likely to see this topic as important to them. Renters (whether private or social) and  respondents who are living rent free, in shared home ownership or in other categories are slightly less likely to see this topic as important. Customers with children living at home are less likely to see this topic as ‘very important’ than those without. Opinions on this topic are largely unaffected by region, though those in North London and East Anglia are slightly less likely to see the topic as very important. Regarding the opinion of customers by occupation, retired people living on a state pension are more likely to see this topic as important, followed by full-time carers of other household members.
A half of respondents (52%) responded that minimum disruption to their daily life is very important to them. 36% responded that this topic is quite important to them and 10% are neutral. Only 1% of respondents see this topic as either not very important or not at all important. Respondents with mains gas at home are much more likely to see this topic as important than those that don’t currently have mains gas at home. 
Although there is a correlation between increasing respondent age and how important respondents say this topic is to them, the correlation is weaker for this topic than for many other topics. 
Younger groups see this topic as less important than older age groups, but beyond the age of 45 age makes relatively little difference. Respondents with mains gas at home are more likely to see this topic as important than those that don’t currently have mains gas at home. Respondents who own their home outright or with a mortgage and respondents who are living rent free, in shared home ownership or in other categories are the most likely to see this topic as important to them. Renters (whether private or social) are slightly less likely to see this topic as important. Having or not having children at home has little effect on the percentage who see this topic as either ‘very important’ or ‘quite important. Opinions on this topic are largely unaffected by region, though those in North London and East Anglia are slightly less likely to see the topic as very important. Regarding the opinion of customers by occupation, full-time carers of other household members are more likely to see this topic as important, followed by manual workers with industry qualifications.
Some respondents comment that a secure and reliable gas supply is important to them because they feel it positively affects their quality of everyday life. Some also comment that an efficient gas supply is important because they feel it makes life easier by giving customers peace of mind. 
However, a few respondents comment that they are neutral on the topic of minimising disruption because they accept that disruption is an inevitable part of doing work on the gas network. These respondents say they are willing to allow some amount of disruption because they feel that carrying out repairs and maintenance work is important for safety, and is a routine business procedure for the company to provide. </t>
  </si>
  <si>
    <t>Safety of the network, physical safety of customers and minimum disruption to daily life and the topics with the highest proportion of respondents describing them as very important
However, minimum disruption to my daily life appears to be less important for those with a relationship with Cadent.
Additionally, some respondents feel that some topics, particularly collaboration, local investment, and disruption to their daily life, do not directly impact them. Some respondents go on to comment that works do not necessarily impact them much, due to their lifestyle and frequency of occurrence. 
Some respondents comment that they accept that disruption needs to happen for improvements and is inevitable after outages. They feel that the safety of staff as well as the public is a higher priority than minimising disruption.</t>
  </si>
  <si>
    <t xml:space="preserve">People of pensionable age are disproportionately affected compared to young people because of higher risks of health issues, particularly multiple health issues. The impact of gas emergencies or planned work could be more severe; having a shock or disruption can have more physical impacts as frailty equates to lower levels of resilience. </t>
  </si>
  <si>
    <t xml:space="preserve">Seven customers clearly stated that ‘keeping the energy flowing safely and hassle free’ is the most important outcome
Three customers said, ‘keeping the energy flowing safely’ and ‘value for money’ are the most important outcomes 
Three customers said, ‘keeping the energy flowing safely’ and ‘safeguarding the community’ are important outcomes
We asked customers how they would be affected by an interruption in their gas supply. These are the key points from their responses:
All customers indicated that an interruption in gas supply would impact cooking at home and heating their home. Some customers will be more affected than others by this as some rely on electricity more than gas. 
A disruption in heating will worsen the conditions of those with asthma and those with mobility issues, particularly in cold weather. Some customers felt they would ‘manage’ using blankets. Heating is particularly important for families with young children too as they do not sleep if it is too cold. 
A disruption in being able to cook at home will affect the customers with mobility issues, visual impairments, and mental health and developmental conditions. They indicated they would not be able to easily ‘pop out’ and get replacement food. Some customers felt they could have a restricted range of meals and would manage. Families with young children and the elderly also rely on cooking at home to ensure they get a range of nutrients and maintain their routines. 
Customers with small children and with medical/health needs both stressed the importance of having a hot water supply; being able to bathe regularly and to keep areas sanitary was important to them. Sanitation (regularly cleaning surfaces with hot water) was particularly important for a customer who had been in post-hospital recovery and was using dialysis. </t>
  </si>
  <si>
    <t>Cadent business Interviews, conducted March - May 2019 (18 participants): For micro businesses and small businesses with just one office, the impact of interruptions was seen as low and would depend on the time of year the interruption took place in. Winter interruptions were more concerning to these businesses. Human health and social care organisations expressed greater concern over interruptions to supply, as having no heat or hot water for sanitation could create problems for people in their care, including those who are vulnerable. Large organisations expressed the greatest concern about interruptions, suggesting it could impact on their business delivery. Participants expect their gas supply to be consistent and any interruptions to be short.
Cadent business surveys, conducted March - May 2019 (504 participants). 
Interruptions of less than 24 hours:  Participants were divided on the effects of interruptions, some commented that impact would largely be determined by season. Manufacturers, those in the hospitality industry and businesses with large sites (industrial sites, hotels, or schools, for example) were most likely to be severely affected by interruptions. 
Participants generally wanted Cadent to fix the interruption as quickly and safely as possible, and to keep those affected informed. Some commented that Cadent need to focus on alternative provisions for any affected who are in vulnerable situations.
Participants made some suggestions regarding communication before and during an interruption, requesting high quality, regular communication via multiple channels.
For interruptions of more than 24 hours, the effects were seen to be similar but of an increased magnitude.
The need for compensation was mentioned more often by businesses. Hospitality and retail businesses are the most concerned about interruption compensation.
Getting gas flowing again was the most commonly preferred service option across most business types. It was particularly important for hospitality and leisure services who depended on gas for providing a service, 68% of these participants selected it as their preferred option. 
Office based business such as legal and accounting firms were the most likely to suggest none of the business ideas made a difference to them.</t>
  </si>
  <si>
    <t>There was broad agreement that WWU should send an advance notice ahead of the issuing of a GSOP13 letter. Whilst it was acknowledged that too much warning can lead to feelings of anxiety for some customers, particularly those in vulnerable situations, it was commented by others, including those representing businesses, that more notice is helpful in that it enables businesses to plan for any disruption. When asked how much notice should be given to customers ahead of any works, the most prevalent answer given was one month, with 60% of stakeholders voting for this option, although it was commented that the level of notice should take into consideration the time of year and issues relating to customers’ vulnerability. When asked how much notice should be given to businesses, the most prevalent answer was two months, although a quarter of stakeholders were of the view that six months’ notice should be given.</t>
  </si>
  <si>
    <t xml:space="preserve">From the 200 respondents, only 26% (53) answered ‘yes’ when asked if they had experienced an interruption. From the ‘53’ respondents that had experienced interruptions in the past, when asked the duration of the interruptions, the majority (27) answered ‘ 0-4hrs’ . 9 , selected ‘5-8hrs and the remaining selected 9hrs and above. 
 </t>
  </si>
  <si>
    <t xml:space="preserve">Interruptions was generally viewed as a high priority area, since a reliable supply of gas supports quality of life and helps maintain peace of mind. Some customers in workshops were prepared to accept some disruption as a natural consequence of maintaining a gas network.
However, customers highlighted that this was not acceptable in winter, and that customers in vulnerable circumstances should have continuity of supply protected at all times.
Customers feel that immediate reconnection after a disconnection is important.
Customers were also in favour of investment to reduce interruptions, e.g. through new technology to detect problems.
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For disruption caused by customers being off gas, 81% of respondents said that they would most like Cadent to focus on timeliness, with alternative cooking / heating provisions receiving 19% of the vote and advanced compensation receiving no votes.
When asked if Cadent could find ways of reducing (all types of) disruption how much did they think bill payers would be willing to pay, 50% said nothing, 29% said less than £2 and 21 % between £2 and £3.
Cadent business Interviews, conducted March - May 2019 (18 participants): For micro businesses and small businesses with just one office, the impact of interruptions was seen as low and would depend on the time of year the interruption took place in. Winter interruptions were more concerning to these businesses. Human health and social care organisations expressed greater concern over interruptions to supply, as having no heat or hot water for sanitation could create problems for people in their care, including those who are vulnerable. Large organisations expressed the greatest concern about interruptions, suggesting it could impact on their business delivery. Participants expect their gas supply to be consistent and any interruptions to be short.
Cadent business surveys, conducted March - May 2019 (504 participants). 
Interruptions of less than 24 hours:  Participants were divided on the effects of interruptions, some commented that impact would largely be determined by season. Manufacturers, those in the hospitality industry and businesses with large sites (industrial sites, hotels, or schools, for example) were most likely to be severely affected by interruptions. 
Participants generally wanted Cadent to fix the interruption as quickly and safely as possible, and to keep those affected informed. Some commented that Cadent need to focus on alternative provisions for any affected who are in vulnerable situations.
Participants made some suggestions regarding communication before and during an interruption, requesting high quality, regular communication via multiple channels.
For interruptions of more than 24 hours, the effects were seen to be similar but of an increased magnitude.
The need for compensation was mentioned more often by businesses. Hospitality and retail businesses are the most concerned about interruption compensation.
Getting gas flowing again was the most commonly preferred service option across most business types. It was particularly important for hospitality and leisure services who depended on gas for providing a service, 68% of these participants selected it as their preferred option. 
Office based business such as legal and accounting firms were the most likely to suggest none of the business ideas made a difference to them.
The third Cadent customer forum had 104 customer participants across the 4 Cadent regions. See below for views on time-bound appointments.
Planned interruptions
Time without gas: Most participants said it was reasonable to be without gas for the current average duration of a planned interruption in Cadent areas (6 hours). Additionally, the majority of customers were willing to wait up to 8 hours to be reconnected. Customers emphasised that time of day and weather conditions mattered when discussing how long is too long to be without gas: it is more important to be reconnected in a timely manner during colder winter months, particularly for customers in vulnerable situations. Customers are not as bothered about length of time without gas if a planned interruption mainly happens during typical working hours. 
Provisions: Some customers said that they would probably manage without provisions, especially if the planned interruption was not longer than 24 hours.  
However, others identified heating and cooking facilities as ‘basic’ entitlements, which they think all customers should have access to within 24 hours.
Some customers had more specific views on current and additional suggested provisions: Most customers feel they would already have groceries and therefore would not need them to be provided by Cadent. A few customers said that a temporary cooker would not be adequate to use when cooking for a large family.
Some customers said they would not make use of a gym shower, and would rather go 24 hours without showering. Temporary accommodation was seen by some customers as being a requirement after 24 hours to provide them with access to heating, shower facilities, and cooking facilities. Customer suggestions of additional provisions included: subsiding electricity bills directly or through vouchers to offset use of heaters; other heating alternatives such as electric blankets, hot water bottles, or snap-packs; and, providing takeaway or a microwave to ensure access to hot food. 
Unplanned interruptions
Time without gas: During an unplanned interruption, customers still expected their gas to be reconnected within 8 hours, which is below Cadent’s average of 11 hours. The amount of time customers were willing to go without gas again depended on factors such as weather and vulnerability. Similar to discussions on planned interruptions, customers emphasised the importance of not being without gas for too long during winter months, and said that customers in vulnerable situations should be prioritised in getting reconnected more quickly if possible. Whilst customers wanted to be back on gas as soon as possible, they understood potential emergency implications, such as safety precautions and assessing the severity of the problem, could affect length of time to be without gas. 
Provisions: Most customers feel that provisions should be offered to all customers, especially in the winter or to people in vulnerable situations. This view was more prevalent if the interruption were to last more than 24 hours, and largely consistent with views expressed regarding provisions expected during a planned interruption. However, there was no clear consensus on the time when these provisions should be provided to customers with some suggesting they would require support after 2 hours, whilst other saying they could go up to 24 hours before requiring support from Cadent. Some customers believe it is not Cadent’s responsibility to provide some of the proposed provisions such as temporary accommodation or groceries. Customers also discussed additional suggestions for Cadent to provide such as Electric Blankets. In Birmingham, however, some customers think Cadent should focus on providing its existing set of provisions rather than adding to them. Some customers were concerned that Cadent staff would be distracted providing provisions instead of reconnecting the gas. 
The February customer forum was held at 3 sites across 3 Cadent regions and involved 96 members of the public. Customers stated that Cadent needs to give them at least 6 weeks notice in advance of a loss of gas for 3-5 days. Some customers expect longer. Customers also expect a single point of contact to provide updates before, during and after the work - someone involved in the work on the ground, rather than someone in a call centre. Customers also stated that they would like to know the reason for the work and why it is happening in winter if so. Several groups expected that Cadent collaborate with gas suppliers or local service providers to contact customers, however customers were unsure what to expect in terms of sharing personal data between organisations.
Customers had mixed expectations when discussing  Cadent's role in keeping customers safe, warm and independent. Some customers felt that Cadent have a responsibility to ensure customers can still heat their homes and provide electric heaters or even hotel accommodation. Others felt that with enough notice, they could make their own arrangements. Customers did not expect Cadent to provide cooking solutions. A few suggested hot plates.  Most customers did not consider access issues, but when prompted said that Cadent should ensure parking and road access was maintained.
Birmingham was the only regional stakeholder workshops that discussed interruption-related topics, where stakeholders fed back that if outcomes lead to reliable gas supply, they would be satisfied (alongside safety and value for money) </t>
  </si>
  <si>
    <t>Participants in North West and East Anglia suggested that customers should be compensated for any interruption and that Cadent staff should be rewarded for high performance.
In East Anglia, participants felt that customers should be offered refunds in case of interrupted supply.</t>
  </si>
  <si>
    <t>Safety of the network, physical safety of customers and minimum disruption to daily life and the topics with the highest proportion of respondents describing them as very important</t>
  </si>
  <si>
    <t>Customers indicated that they were in favour of refunds or payments in the event of service disruption (in line with the high priority they placed on a reliable gas supply).
Research also highlighted that customers in vulnerable circumstances may be particularly affected by disruption.
Several customers at the February customer forum expect some sort of compensation for the inconvenience of an interruption and suggested that they get reimbursed for a proportion of their gas bill.</t>
  </si>
  <si>
    <t>Stakeholders reported very positively on working with Cadent on streetworks and on social obligations, including carbon monoxide poisoning prevention and awareness.</t>
  </si>
  <si>
    <t>Carbon monoxide alarms are a priority: if Cadent get called out for faulty CO monitors, do they have monitors on their vans that they can fit? And if they go into a property and someone’s signed up to the PSR, do you say you can get someone round?
• What about partnering with agencies to fit them?</t>
  </si>
  <si>
    <t>Participants felt that given the importance of carbon monoxide alarms, Cadent can do more to advertise them and educate the customer on how to choose the right one. Some even suggested that Cadent should provide them for free or at a discounted rate.</t>
  </si>
  <si>
    <t>Relatively few participants were aware of the dangers of Carbon Monoxide (CO) or had a CO alarm. Participants requested that it be made easy for households to get hold of CO alarms and that there be more communication and education for the public regarding CO.
Some participants in the Non-customer and ESL groups also discussed the danger of CO poisoning and the importance of CO alarms to increase safeguarding.</t>
  </si>
  <si>
    <t>The majority of respondents (75%) responded that the security of the network is very important to them. 18% responded that this topic is quite important to them and 6% are neutral. Only 1% of respondents see this topic as either not very important or not at all important.</t>
  </si>
  <si>
    <t>Vulnerable customers should be given free carbon monoxide detectors to have in their households.</t>
  </si>
  <si>
    <t>Employee survey completed by 783 employees, from across the business who were asked questions, both as Cadent customers and as employees. When responding as customers, "CO awareness" was scored as the fifth highest priority (with a weighted score of 4.43 out of 5). Comments to the employee survey included the view that Cadent should offer free carbon monoxide detectors with every new visit to a property to show customers that we care about their safety.</t>
  </si>
  <si>
    <t>There was support for the idea of visually impaired people being given a CO alarm as matter of priority. There was also praise for the idea of vibrating CO alarms being given to the hard of hearing.</t>
  </si>
  <si>
    <t>Some stakeholders felt that a customer satisfaction outcome was missing [from output categories], and a further level of granularity on customer definition, with many posing the question: who exactly is the customer?
• Others felt that customer care and communication were not being prioritised highly enough.
How will you cope with customer segmentation? Will you be speaking to the right set of customers? One size doesn’t sit all when it comes to customer engagement.
• Is there research out there that dispels the myths and allows Cadent to use the data that it holds to find out what customers want?</t>
  </si>
  <si>
    <t>The majority of stakeholders had engaged with Cadent before.
• Where there was engagement on an operational level, many of those experiences were reported negatively, although there were some positive stories, such as Cadent’s rapid response to gas escapes.
• Stakeholders pointed to examples of best practice at Wales and West Utilities and SGN.
• Wales and West’s strength was seen in its approach to improving customer service, and SGN’s was in due diligence and detail when responding to a damaged network.</t>
  </si>
  <si>
    <t>Look at other, relevant projects that focus on customer service and
expectations, such as the Oban project.
Start comparing yourselves to other companies, such as Next and Amazon, with regards to customer service.</t>
  </si>
  <si>
    <t xml:space="preserve">
Participants in East Midlands, West Midlands, and North West highlighted the importance of seeking feedback once a job is completed so Cadent can learn and improve. Related to this, some participants in East Midlands suggested introducing awards for engineers who have delivered great customer service.</t>
  </si>
  <si>
    <t>Good customer service with quick response times was mentioned as an important indicator across all groups. Participants argued that good customer service would generate good reviews, recommendations and trust in the company as a whole. Other suggestions on good indicators that could help Cadent to meet this outcome included:
•Survey people who have accessed Cadent services.
•Introduce set prices for different services.
•Options available for customers that feel that they do not get value for money.
•Quick repairs, especially for people in vulnerable situations.
•Annual inspections, especially in regards to increased safety.</t>
  </si>
  <si>
    <t>Half of the respondents, 51%, responded that an inclusive and excellent customer service is very important to them. Instead, 37% responded that this topic is quite important to them and 10% are neutral. Only 1% of respondents see this topic as either not very important or not at all important.
There is a clear correlation between increasing respondent age and the percentage of respondents who see this topic as being ‘very important’. 
The correlation is weaker for those who see this topic as either ‘very important’ or ‘quite important’ to them. Respondents with mains gas at home are more likely to see this topic as important than those that don’t currently have mains gas at home. Social renters and respondents who own their home outright or with a mortgage are slightly more likely to see this topic as important. Having or not having children at home has little effect on the percentage who see this topic as either ‘very important’ or ‘quite important’. Opinions on this topic are largely unaffected by region, though those in the North West are slightly more likely to see the topic as very important. Regarding the opinion of customers by occupation, retired people living on a state pension are more likely to see this topic as important, followed by manual workers with industry qualifications.
Some respondents comment that they do not worry about the quality of the customer service, they only want to be contacted in case of an emergency.</t>
  </si>
  <si>
    <t>According to some respondents, customer service is not Cadent’s primary business and the company should focus on its core role and invest where they can get best value for money. As a result, these respondents categorise other topics as unimportant.</t>
  </si>
  <si>
    <t>In comments, it was suggested that Cadent should follow-up on negative CSAT scores and make teams accountable for the feedback.</t>
  </si>
  <si>
    <t>124, from the 200 respondents were satisfied , 29 were very satisfied. 23 of the respondents were either dissatisfied or very dissatisfied with the service. The remaining 24 were neutral
Reasons for dissatisfaction included:
- They charge too much / high bills
- Runs out too quickly
- The heating in the house does not evenly heat the whole house</t>
  </si>
  <si>
    <t>Some reported negative experiences of working with Cadent on new connections, with comments on delays, preferential engineering, expense and the reluctance to accept generic method statements as readily as other GDNs.
On new connections, stakeholders suggested emulating Wales &amp; West Utilities’ quick turnaround on generic method statements.
In specific surgeries: There should be a collaborative format for new connections.</t>
  </si>
  <si>
    <t>For stakeholder s working with renewables, many cited negative experiences with new connections that had impacted them financially.
SGN were reported as being particularly challenging to work with on new connections
Stakeholders cited Cadent’s design fee as inappropriate and unaffordable for smaller companies.
Connecting safely came out as the top priority for customer outcomes, with 84% of the vote.
• Stakeholders working with biogas and new connections wished to share their experiences of working with Cadent on renewables, and to find out more about the future of gas.
• Stakeholders reported inconsistencies in new connections responses and appraisals.
• Some stated they found it difficult to get the correct escalation applied to their problem.
• Some cited negative experiences with new connections that had impacted them financially.
• Stakeholders reported that the connections process across both the electricity and gas networks was overly complex and long, and that having to add propane to green gas was problematic for renewable schemes.</t>
  </si>
  <si>
    <t xml:space="preserve">Positive experiences with Cadent were reported in new technology, bio-methane and connections.
During specific surgeries, stakeholders raised that:
Communities might not know what they’re missing and won’t reach out to connect to infrastructure, therefore gas connections should be offered.
</t>
  </si>
  <si>
    <t>Improve processes around generic method statements.</t>
  </si>
  <si>
    <t>Most participants across all groups expected Cadent to keep to timetable when carrying out work, especially when providing customers with connections. From a customer point of view, paying for a connection service would automatically generate expectations on getting a reliable quote, having a specialist team on site, and ensure everything was put back in place as before work was carried out. Participants from ESL and Non-customer groups also suggested subsidised or free connection services. Some non-customers requested much more information about how and when their areas might become connected to Cadent.</t>
  </si>
  <si>
    <t>A few non-customers were unclear as to what the benefits of gas would be if they converted, and commented that Cadent should make the case for gas clearer to people. This could include education in schools. They commented that people need an incentive to convert to gas.</t>
  </si>
  <si>
    <t>Value for money was ranked top of the new customer outcomes.
Stakeholders generally looked at their electricity and gas bills in isolation but all agreed that the networks should collaborate on a single energy bill.</t>
  </si>
  <si>
    <t>• Others pointed out that for some customers actively wanted to pay more in order to contribute positively to decarbonisation.</t>
  </si>
  <si>
    <t>Affordability: This was raised in East Anglia with views split on what it could mean in practice: while some insisted on having the lowest bill possible, others were happy to pay extra for green tariffs as long as the overall bill remained reasonable.
Fair and transparent charges: North London and West Midlands participants highlighted the importance of knowing how much Cadent charges its customers and how the charges are decided on. They acknowledged that fair charges would not necessarily mean the lowest possible charges</t>
  </si>
  <si>
    <t>Participants form ESL and non-customer groups were reluctant to see large price increases on their gas bill. The following expectations were commonly mentioned in discussions about price: value for money, simple billing, fair pricing, set price and price checks.</t>
  </si>
  <si>
    <t>Future customers did, however, have the most to say about costs and tariffs related to the future role of gas.
A few participants suggested that energy bills should make it clearer what the contribution to Cadent is. Others queried whether gas distribution is ethical in the first place, due to its environmental impacts.
Participants across all groups emphasised their desire for greater transparency of costs and further information giving on what customers actually pay for. This was particularly mentioned in regards to not being able to choose your GDN.
Participants in the Non-customer and ESL groups highlighted the importance of reasonable and fair price increases, should there be any, and for any changes to price and tariffs to be clearly communicated in advance.
Participants also suggested that gas suppliers provide a greater breakdown of costs on the bill; and requested greater clarity and information on what money is spent on</t>
  </si>
  <si>
    <t xml:space="preserve">More than half of respondents (67%) responded that an affordable, transparent and fair bill is very important to them. Instead, 25% responded that this topic is quite important to them and 7% are neutral. Only 1% and 0% of respondents see this topic as either not very important or not at all important.
Up to the age of 54, there is a clear correlation between increasing respondent age and how important respondents say this topic is to them.  However, for those aged 55 and older, there is a drop in the percentage who see this topic as ‘very important’ to them. Respondents with mains gas at home are more likely to see this topic as important than those that don’t currently have mains gas at home. Those who are rent free, are in shared ownership or ‘other’ are less likely to see this topic as ‘very important’ The other three categories have similar views to each other. Having or not having children at home has little effect on the percentage who see this topic as either ‘very important’ or ‘quite important’. Opinions on this topic are largely unaffected by region, though those in the North West and East Anglia are slightly more likely to see the topic as very important. Regarding the opinion of customers by occupation, retired people living on a state pension are more likely to see this topic as important, followed by unemployed people or those not working due to long-term sickness.
With respect to household bill levels, respondents comment that they see saving money on household bills as crucial. </t>
  </si>
  <si>
    <t>Some respondents, who appear to see Cadent as a gas supplier, feel that Cadent should provide customers with rewards, to ensure long-term loyalty to the company. Respondents also suggest that they should be granted discounts on their bill or special promotions.</t>
  </si>
  <si>
    <t xml:space="preserve">When it comes to bill levels, participants comment that they see saving money on household bills as crucial. Also, respondents comment on the importance of having transparent bills.
Respondents indicate it is important to understand their bill and for a gas supplier to offer value for money to its customers. A few express concern about additional costs created by changes in company policies, such as new green policies. </t>
  </si>
  <si>
    <t>Three customers said, ‘keeping the energy flowing safely’ and ‘value for money’ are the most important outcomes 
A fourth customer felt these two are the most important outcomes because ‘value for money’ in turn ‘safeguards the community’
Two customers said that ‘value for money’ is the least important outcome, because the other points are about safety/sustainability</t>
  </si>
  <si>
    <t>Stakeholders from affordability focused charities and local authorities tended to focus their answer on affordability, value for money and financial support for people in vulnerable situations. 
One stakeholder (from an industry and trade body association) also mentioned the importance of realising efficiency in the absence of market competition</t>
  </si>
  <si>
    <t>some participants to stress the importance of transparency in decision-making and how profits are used.</t>
  </si>
  <si>
    <t>In North London participants asked for profits to be invested into improving the service, while in West Midlands, participants suggested financing environmental schemes.</t>
  </si>
  <si>
    <t>Other topics raised as concerns by respondents are paying dividends to shareholders, the nationalisation and/or subsidisation of gas and the respect of customers’ data. Again, respondents are divided on their views, but did agree that these are priorities.</t>
  </si>
  <si>
    <t xml:space="preserve">some struggled to understand how the finances work, the sense in which they are a customer of Cadent, and how gas distributors are making a profit. </t>
  </si>
  <si>
    <t>Stakeholders from both local authorities and business and innovation partner subcategories mentioned a potential increase in market competition as a challenge. One stakeholder stated that this could result in difficulties for Cadent in maintaining the monopoly they currently have.  Stakeholders from UIPs, DNOs and business and innovation partners emphasised regulation around price controls as a challenge, suggesting that this could lead to less money being available for investment in the network, and reduced returns to shareholders. The challenges of regulatory approval for new paradigms of energy supply was also mentioned.</t>
  </si>
  <si>
    <t>Digital security: This was raised in the East Midlands only in relation to ensuring customers’ data was stored securely and used responsibly.</t>
  </si>
  <si>
    <t>Cadent should use the latest technology and procedures to guarantee a safer and more efficient usage of gas. Respondents indicate that it is crucial to invest in modern security architecture to ensure the security of the gas distribution network, especially with a view to meeting security challenges such as cyber-attacks on the national grid.</t>
  </si>
  <si>
    <t>Data security concerns were raised by some customers, with some stating that is  crucial to invest in modern security architecture to protect from cyber attacks. Some also highlighted the need for customers data to be stored securely.
However, this was not raised by customers as a high-priority area for them.</t>
  </si>
  <si>
    <t>Where negative responses were cited, the common denominator was often communication, which was reported to be unreliable, patchy, or slow on response time.
There was consensus that the pressing issue with current performance was Cadent’s communications with its customers.
It was agreed that Cadent’s communication with those considered vulnerable needed improvement as there was a perceived lack of trust in certain communities.
Stakeholders posited Yorkshire Water’s Helping Hand scheme and Northern Gas’s approach to communications and community engagement as examples of best practice.
In specific surgeries: There needs to be a better path to escalation.
A specific problem was reported with the quality of Cadent’s reports and in terms of the annual reports, more granularity was desired.
• Northern Gas cited as an example of best practice in terms of revenue and pricing and in terms of targets vs. outputs. Similarly, in terms of broad measures, Northern Gas break down a lot of information, and where gas transmission is concerned, they have a lot more commentary on challenges and what they will do to tackle those challenges.</t>
  </si>
  <si>
    <t>Stakeholders expressed negative feedback when communicating with Cadent, with many reporting inconsistencies in responses and appraisals.
• Some stated they found it difficult to get the correct escalation applied to their problem.
Others suggested pointed to Severn Trent’s use of social media as a good practice to emulate, as it allows real-time, rapid communication with a broad spectrum of customers.
RIIO 2 will give Cadent a framework into which this new way of communicating can be delivered.</t>
  </si>
  <si>
    <t>Many stakeholders emphasised the need for better communication and engagement.
Many stakeholders commented on Cadent’s customer service and communications: some felt there needed to be improvements, while others suggested ways in which they were functioning well.
Some participants pointed out that Cadent were good at responding to emergencies, but slow to improve the longer term, systemic communications issues.
There was some suggestion that Cadent’s negative results in customer service might be because not enough consumers know who they are.</t>
  </si>
  <si>
    <t>• Better communication of escalations.
• Educate call centre staff on the gas industry.
• Communicate how business performance is scored.
• Utilise Facebook and Twitter and other social media more effectively.
• More direct contact: write to customers to inform them who you are, knock on doors and introduce yourselves.
• Better, more regular communication of future plans and long-term plans to stakeholders.
• Advance public understanding of the maintenance required on a gas network; communicate the fact that maintenance is mandatory; rebrand maintenance as for the good of local communities.
• Prioritise call backs after concerns are reported.
• Improve communication when works are being carried out.
• Make a better out of hours plan for your emergency number.
• Greater richness in data for annual reports with transmission in particular.</t>
  </si>
  <si>
    <t>Efficient communications was the most frequently raised priority with participants frequently highlighting the importance of sufficient notice being given before roadworks and providing regular updates during periods of interruption. Many also felt that Cadent should raise its profile so people were more likely to pay attention to such notices.
participants emphasised the importance of good customer service and fast resolution to any problems. Some also felt keeping call centres in the UK would enable this.</t>
  </si>
  <si>
    <t xml:space="preserve">Keep us updated: This was one of the most frequently raised points with participants arguing that sufficient notice should be given before any planned works and customers should be kept updated throughout. Some stressed that Cadent should use a variety of communication channels to ensure a good reach. Participants in North West and East Anglia stressed that to be really hassle-free, Cadent centres should be easy to contact and UK based.
Participants often spoke of the importance of delivering planned works effectively, with mixed interest in multi-agency working. Participants suggested that up-to-date information be made easily available as the works are being delivered.
Participants highlighted the importance of friendly, accessible telephone line without multiple dial-ins and a system that allows for any issue to be easily transferred to the right team. Participants in North London also stressed the importance of Cadent liaising with gas suppliers rather than asking customers to do it and those in East Anglia highlighted the need for jargon free language.
Personalised service: Participants stressed that this should be manifested not only in the use of various channels of communications (e.g. email, social media, letter) but also in the way engineers conduct themselves when visiting an address. Participants also requested that Cadent should aim to take into account customers’ lifestyle when doing planned works and avoid some particularly inconvenient times. Some participants in North London suggested having an app tracker so customers can see if the engineer was on the way
</t>
  </si>
  <si>
    <t>Some participants in West Midlands suggested that Cadent should explicitly state its commitment to understand its customers’ needs and priorities, rather than masking it within the “Value for money and customer satisfaction at the heart of our services” outcome.</t>
  </si>
  <si>
    <t>Good, accessible communication and customer service was another reoccurring response across groups . Participants wanted to be up to date with ongoing or planned work. Participants suggested that updates could be made available through social media, email, face to face and over the phone. The importance of easily accessible information – both online and offline – was also highlighted, particularly among participants in the Future Generations and ESL groups.</t>
  </si>
  <si>
    <t>Participants wanted to know how they could be sure that the gas pipes and appliances in their house are safe. They also wanted to know how they would know if and when pipes in their homes need replacing, especially if they are metal.</t>
  </si>
  <si>
    <t>Use infographics to help explain outcomes
•Word in a less formal, corporate fashion, and more colloquially.</t>
  </si>
  <si>
    <t>Almost half of respondents (45%) responded that efficient communication is very important to them. 42% responded that this topic is quite important to them and 11% are neutral. Only 1% of respondents see this topic as either not very important or not at all important.
Although there is a correlation between increasing respondent age and how important respondents say this topic is to them, the correlation is weaker for this topic than for many other topics. 
The older age groups see this topic as the most important. The 75+ age group has a distinctly higher percentage of respondents seeing this topic as ‘very important’ to them than the other age groups. Respondents with mains gas at home are more likely to see this topic as important than those that don’t currently have mains gas at home. Social renters and respondents who own their home outright or with a mortgage are the most likely to see this topic as important to them. Private renters and respondents who are living rent free, in shared home ownership or in other categories are slightly less likely to see this topic as important. Having or not having children at home has little effect on the percentage who see this topic as either ‘very important’ or ‘quite important’. Opinions on this topic are largely unaffected by region, though those in East Anglia and the East Midlands are slightly less likely to see the topic as very important. Regarding the opinion of customers by occupation, casual workers and full-time carers of other household members are more likely to see this topic as important.
Half of the respondents, 51%, responded that an inclusive and excellent customer service is very important to them. Instead, 37% responded that this topic is quite important to them and 10% are neutral. Only 1% of respondents see this topic as either not very important or not at all important. 
Some respondents comment that they are neutral on the topics of safe supply of gas, staff skills and behaviour and customer service because they feel these are basic standards and therefore expect Cadent to be prioritising them anyway. Some respondents comment that they do not worry about the quality of the customer service, they only want to be contacted in case of an emergency.
According to some respondents, customer service does not seem to be Cadent’s primary business and the company should focus on its core role and invest where they can get best value for money. As a result, they categorise these topics as unimportant.</t>
  </si>
  <si>
    <t>As can be seen from the data, by far the most popular method of communication was email, with 52% of respondents choosing this option, followed by mail, with 23% choosing this option.
Those who selected ‘other ‘specified the following methods of communication: news feed via TV &amp; radio; on company's website; surveys; live chat; text/SMS; leaflet with gas bill; TV adverts; notices on supermarket noticeboards and doctors surgery and online news.
A few respondents specifically commented that they did not want to be contacted.</t>
  </si>
  <si>
    <t>Customer service was ranked in the middle of importance for respondents, with 49% describing this as high importance, 41% medium and 10% low importance.</t>
  </si>
  <si>
    <t>Minimum disruption to my daily life, efficient communications, support for customers in vulnerable circumstances, reducing gas leakage and collaboration appeared to be less important for respondents who had a relationship with Cadent.
Survey respondents comment that many topics are basic standards to be a good company and as such are best practice for a gas distributor to have. They frequently cite good customer service as an example of something that they expect to be happening anyway.
According to some respondents, customer service is not Cadent’s primary business and the company should focus on its core role and invest where they can get best value for money. As a result, these respondents categorise other topics as unimportant.</t>
  </si>
  <si>
    <t>Some respondents comment that Cadent should only focus on its core role, which is moving gas through their network of pipes and providing gas to customers’ homes, and not on survey answers. On the other hand, a few respondents comment that Cadent should expand its business into gas supply.</t>
  </si>
  <si>
    <t xml:space="preserve">Unlike the representative survey, no single method of communication is preferred by the majority of respondents. Social media is much more popular in this survey than in the representative one. 
However, like the representative survey, email is the most popular method and mail is also very popular.
Unlike the representative survey, no respondent selected ‘other’ as a method of communication.
</t>
  </si>
  <si>
    <t>Some noted that everyone’s preferences and needs are different in terms of communication and support, particularly within codes/categories that cover a wide range of conditions e.g. developmental condition, hearing/speech difficulties.
[Specific advice on communicating with individuals experiencing different forms of vulnerability is contained in the full report]</t>
  </si>
  <si>
    <t>[Customers provided detailed advice on communication with customers experiencing different forms of vulnerability - see the main report]</t>
  </si>
  <si>
    <t>Ensure understanding of what customers’ priorities are and what they expect to receive for their money
Create campaigns for people living in rural areas
A majority of stakeholders answered this question by emphasising email as their preferred means of communication.
Other suggested methods were: Weekly bulletins with links, A key stakeholder group, Telephone interviews, Information portal, Newsletter, Phone calls, Meetings</t>
  </si>
  <si>
    <t xml:space="preserve">Cadent business interviews conducted March - May 2019 (18 participants)
Participants in the interviews emphasised that Cadent should: 
1. Communicate clearly with organisations on a range of topics, particularly on maintenance works, so that organisations are aware in advance of interruptions to supply or roadworks and are able to plan accordingly. 
2. Increase its visibility and communication about who Cadent are and what they do, so businesses can understand how Cadent affects their organisation. This comment was made most frequently by small businesses. Email was the preferred communication method.
</t>
  </si>
  <si>
    <t>Employee survey completed by 783 employees, from across the business who were asked questions, both as Cadent customers and as employees. When responding as customers, and asked if there were any other priorities that Cadent should be focusing on, 11% (the third most popular) said "customer service".
In rating the customer contact centres, as employees, the national gas emergency service got the highest score (with a weighted average score of 4.6 out of 5). Plant protection got a score of 3.7, and both gas enquiries and dealing with complaints got scores of 3.5. When asked what could be improved, 72.8% of respondents thought the processes could be improved. Other issues which attracted a significant number of responses were: systems (65.4%), training (63%) and people (54.3%). One respondent commented that it feels like each new complaint is treated as a completely new matter we have never come across before. Other comments noted the number of handovers required between teams and argued that processes could be streamlined. With respect to systems, comments noted that fewer, faster systems were required. On training, it was noted that as the first contact with the company, customer service employees should be given more training and a greater understanding of the mechanics of the business.</t>
  </si>
  <si>
    <t xml:space="preserve">when asked whether they were aware of NGGD or Cadent , 94% (188) of respondents answered no , whereas only 6% (12)  answered yes. In Figure 3.5, 71% of respondents answered No and the remaining 29% answered yes. 
55% of the 200 respondents selected “Email” as the most preferred mode of communication. 16% selected “Post”. The remaining 29% either selected “ Text, call and other” </t>
  </si>
  <si>
    <t>Participants in East Midlands and East Anglia spoke about the need to extend the gas mains to off-gas rural areas, without charge.
This topic was prioritised strongly in North West, and gave rise to divided views in North London. In East Anglia a few participants wanted Cadent’s profit to be spent on fuel poverty schemes.</t>
  </si>
  <si>
    <t>Innovation, social obligations and governance are the least important to respondents, with less than 30% of respondents rating them as being of ‘high’ importance</t>
  </si>
  <si>
    <t>Some respondents indicate that investing in local communities is relevant as it will enable more rural areas to have gas.</t>
  </si>
  <si>
    <t>Stakeholders from affordability focused charities emphasised the possible effects on people in vulnerable situations, whom they represent. They mentioned means that GDNs could support customers in vulnerable situations, including affordable solutions to heating, and continuous support and information around safety issues and assistance such as the priority services register</t>
  </si>
  <si>
    <t xml:space="preserve">One stakeholder group concluded that: Continuing to connect fuel poor customers to the network is important because it can have a huge impact on energy costs especially when they've previously been using oil to heat their homes. </t>
  </si>
  <si>
    <t>Stakeholders suggested that since Cadent enter homes as part of their work, operations teams and engineers could use these visits to identify customers in vulnerable situations.
However, there was some disagreement over whether this should be the engineers’ role, and whether resources were best spent on training them to deal with issues outside their official remit.
It was agreed that Cadent’s communication with those considered vulnerable needed improvement as there was a perceived lack of trust in certain communities.
There was consensus that the scope of the vulnerability criteria is currently too broad, and more should be done to focus on the most vulnerable.
On safeguarding, stakeholders posited Western Power’s priority installation register for vulnerable people and Yorkshire Water’s Helping Hand scheme as examples of best practice.
A large majority, 74%, were unaware of the safeguarding services offered by Cadent and 59% of participants had never heard of the PSR, indicating more needed to be done in these areas to increase awareness. Stakeholders identified some of the obstacles to getting people on the PSR, such as language barriers, the reluctance for people to self-identify as ‘vulnerable’, and confusion over who is ultimately responsible for referrals.
Some suggested annual press releases promoting the PSR, and a single, cross-utility register as good methods for increasing numbers.
There was strong agreement that suppliers should be the first port of call for communication with customers on the PSR as there is already established regular contact.
Stakeholders presented examples of best practice from Wigan Council as well as Citizens Advice’s work with the NHS, particularly in their training of social workers, midwives, district nurses and receptionists, while others urged a smarter use of smart meters, monitoring for under-use to spot instances of vulnerability.
Stakeholders pointed to referral schemes run by Wigan council and the Citizens Advice Bureau.
• Others urged a smarter use of smart meters, monitoring for under-use to spot instances of vulnerability.
• Some participants noted that in order for a referral scheme to be successful, it would need to be with a trusted brand, such as Age UK or Citizens Advice.
Some suggested greater interaction with schools, encouraging children to take messages about safeguarding initiatives home.
• Some suggested a simple flagging system for engineers to report vulnerability when visiting homes, and the simple but effective tactic of reporting success stories to the frontline to encourage good work.
Some stakeholders suggested partnering with well-regarded organisations with high visibility, such as the fire and rescue services
In specific surgeries, Cadent were lauded for the work they’ve done in developing the PSR. • Some questioned whether the PSR has enough exposure.</t>
  </si>
  <si>
    <t>For stakeholders working with safeguarding, the response was positive, particularly with regards to fuel poverty.
Voting was split down the middle between stakeholders who had and had not heard of Cadent’s safeguarding services and the Priority Services Register.
• 40% of stakeholders agreed and strongly agreed that Cadent’s safeguarding services went far enough, while 43% were neutral on the issue.
• Across all discussions, the main obstacle to providing effective safeguarding services was reported to be Cadent’s lack of visibility and a corresponding lack of trust from customers.
• Stakeholders agreed that in order to increase numbers on the PSR, companies would need to tackle the stigma associated with being ‘vulnerable’.
• Stakeholders advocated collaboration to get people registered, with some advocating a consent clause that would enable energy and utility companies to work together on sharing information more effectively.
• Stakeholders were generally positive about Cadent’s initiatives, but some raised concerns over their cost, and wondered who would shoulder the financial burden.
• Energy and utility representatives pointed out that the rollout of smart meters presented an unprecedented moment to engage customers on vulnerability in their homes.
Many stakeholders had not previously heard of the PSR, but agreed that in order to increase numbers, companies would need to tackle the stigma associated with being ‘vulnerable’.
• Stakeholders advocated collaboration with other companies to get people registered, but recognised the difficulties that data protection laws presented.
• Stakeholders also suggested better advertising of the PSR: in magazines and on TV, and in GP services and among professionals in a position to instigate referrals.
• Some stakeholders reported that as not many people know who Cadent are, the work of building that trust needed to come before people would feel comfortable sharing their data.
Lack of visibility came up again as a stumbling block: stakeholders suggested partnering with trusted, well-known services such as GPs, fire departments and Citizens Advice that could do the work of referring customers, while helping Cadent spread the word about who they are.
• Some energy representatives shared their experiences, recommending a minimum of two partnering schemes per licence area that cover both referrals and researching hard-to-reach vulnerable customers.
• Other stakeholders pointed out that working with front-line services was more effective than simply advertising and expecting to receive referrals that way.
Stakeholders were positive about the [safeguarding] initiatives, but pointed out that in general they hadn’t previously known they existed, so more work needed to be done on letting people know that they were out there.
• Some stakeholders raised concerns over the cost of the schemes, and wondered who would shoulder the financial burden.
Some stakeholders saw that Cadent could better articulate the PSR ‘package’ for customers: why it exists, and why it was worthwhile.
• Others simply stressed that urgency and proactively getting on with the job would count greatly in Cadent’s favour.
Stakeholders again suggested looking at how smart meter engineers are working in people’s homes, and asked whether there was an opportunity for collaboration. There was some reported resistance to this idea, however.
Stakeholders agreed that elderly care networks like Age UK and social services would be good places to start.
• Stakeholders representing energy and utilities advocated asking customers for ‘informed consent’, which would enable energy and utility companies to collaborate on sharing information more effectively.
Stakeholders suggested a PSR reminder as a fridge magnet: easy, cheap advertising that is guaranteed to reach a good number of people.
The group liked the sightline initiative, citing it as something that anybody should be involved in and something that RNIB need to take the lead on. Perhaps only the cost will put people off.</t>
  </si>
  <si>
    <t>The majority of stakeholders, 53%, had not heard of the PSR, and 58% of stakeholders had not heard of Cadent’s safeguarding services, and it was clear that more needed to be done to increase awareness about the work done in this area.
• Once the awareness was raised, opinion was mostly positive, with 52% either agreeing or strongly agreeing that Cadent’s safeguarding initiatives went far enough.
• There was consensus that there should be greater collaboration between local authorities and utilities when working towards strong safeguarding practice.
• Stakeholders suggested that before looking out to external referral schemes, Cadent should ensure strong training for face-to-face contact is delivered to client-facing staff.
• Some participants were impressed at the level of safeguarding initiatives provided by Cadent, and thought they should be celebrated.
• Stakeholders suggested collaborating with charities and emergency services, as well as with other large utility groups like Thames Water to coordinate on road works and minimise disruption.
Many stakeholders suggested an information sharing agreement between utilities to increase numbers on the PSR.
• Other stakeholders advocated disseminating information about the PSR through traditional methods like leaflet drops, letters, campaigns, GPs, referrals and magazine advertisements.
• Some stated that as Cadent have months of notice before undertaking major works, part of the work prior should be about getting affected residents listed on the PSR.
Stakeholders suggested that before looking out to external referral schemes, they should ensure strong training for face-to-face contact is delivered to client-facing staff.
• Some stakeholders thought that Cadent should work with local charities, day centres and social services to improve the referral networks.
There was a mixed response to the ‘advent’ initiative.
• Some thought it sounded like a good idea in principle, but others were sceptical, seeing it as style over substance, and thought investment should be focused on simple, direct training delivered to staff.
Regarding what more we could be doing, on safeguarding:
• There was consensus that there should be greater collaboration between local authorities and utilities.
• Some stakeholders thought Cadent should be investing more in technological solutions, with the caveat that technology is only as good as the person using it, and needs monitoring to ensure it’s functioning as designed.
• Other stakeholders, particularly representatives from infrastructure groups, urged Cadent to spend more time on planning and site surveys.
• Some participants were impressed at the level of safeguarding initiatives provided by Cadent, and thought they should be celebrated.
Some stakeholders cited BT as an example of best practice, pointing to the responsiveness of their red care and energy lifeline system.
• Others suggested the work of WPD might be useful to refer to, particularly their method of valuing each entry on the PSR.
Stakeholders suggested collaborating with charities and emergency services, like the Red Cross, Age UK and the fire service.
Key themes and issues raised in safeguarding surgery:
• Participants suggested methods other than phones to utilise the Bluetooth technology, such as pendants.
• Cadent should keep researching new technologies, and not just rely on what is already in use.
• The internet is not a reliable method for alerting everyone about the PSR; in some cases leaflets through the door are more effective. As an example of best practice, UKPN have just mailshotted everyone regarding the PSR.
• The Intelligent Carbon Monoxide Alarm was rated as the most important safeguarding tool, with push button ECVs as a close second.
• The PSR could be further specialised to target people who use a particular road, or route, when work is going to be carried out, and told how long the work was scheduled to last.</t>
  </si>
  <si>
    <t>Others [stakeholders], particularly those from the voluntary sector, had stated interests in fuel poverty and vulnerable customers.
was consensus that Cadent needed to communicate and engage more with the public about their role in safeguarding and the initiatives they were spearheading.
• This was reflected in the electronic voting, where 92%, a huge majority, were unaware of Cadent’s safeguarding services.
• Some pointed out that there was some general confusion over PSR eligibility, and that Cadent and the wider industry needed to provide clarity to encourage better PSR numbers.
• Some felt that harnessing the potential of new technologies such as smart meters would be a more intelligent, nimble way to go forward with safeguarding.
• Stakeholders suggested partnering with emergency services, Norfolk Winter Wellbeing, Yarmouth CCG, dementia societies and the NHS’s mental health services to cast a wider safeguarding net.
• 42% of voters either agreed or strongly agreed that Cadent’s safeguarding went far enough, although 34% disagreed and thought Cadent should do more.
Stakeholders agreed that partnering with NHS and local commission groups would allow Cadent to gain access to more customers.
• Some pointed out that there was general confusion over eligibility, and that Cadent and the wider industry needed to provide clarity to encourage better PSR numbers.
• Others pointed out that much more needed to be done on promotion and visibility, and that furthermore Cadent would need to tailor their information to be sure of reaching the vulnerable.
Stakeholders did not specifically name any referral schemes, although more general suggestions were made regarding better communication with suppliers and other utilities in coordinating to report vulnerability, and joining county referral schemes.
Some stakeholders praised the [advent] initiative for its emphasis on educating its frontline staff.
• Other cautioned it might be treated as a covert advert by adults, and suggested it was better targeted to children.
Some felt that harnessing the potential of new technologies such as smart meters would be a more intelligent, nimble way to go forward with safeguarding.
Some stakeholders suggested partnering with emergency services and attending the Norfolk Winter Wellbeing networking event to cast a wider safeguarding net.
• Others mentioned charities, Yarmouth CCG, dementia societies and the NHS’s mental health services as potential partners.
Others felt that a focus on safeguarding was absent and that Cadent should make this more explicit in their outcomes.
Stakeholders asked about the balance between cost and innovation of technologies with safeguarding properties such as Hive and Echo.
• Questions were raised over the timeline of the combined detector, and whether Cadent were investing in the research, development and roll out of the final product.
• Will Cadent automatically upgrade the single alarms, once the combined one is on the market?
• The table agreed that the iCO alarms were the most important safeguarding initiative for Cadent to work on as they would save the most lives.
• Participants pointed out that you could use smart meters to monitor for underuse, and then target with the PSR.</t>
  </si>
  <si>
    <t>A shared register of the vulnerable amongst other organisations, partly to
ensure work is not being done parallel to other organisations.
• Include a consent clause to share data with other utilities.
• A less generalised view of vulnerability: look at the example of the fire service
by narrowing the vulnerability criteria to focus on those who are truly
vulnerable.
• Better communication to customers of the reasons for gathering this data.
• Clean the data on the PSR more regularly.
• Advertise the PSR on TV, at the back of the Sunday Supplements and on
Cadent vans.
• Partner with doctors, antenatal classes, social services and the fire service.
• Consider using smart meter rollout as an additional opportunity to expand the
PSR.
• Ensure strong training for face-to-face contact is delivered to client-facing
staff.
• Develop alternatives to online services that may compromise accessibility for
some customers.
• Tailor the advent initiative to schools and children.
•Develop frontline technologies: a ‘red button’ on engineer iPads to report
vulnerability; spread information to frontline staff via smart phone.
• Better integration with social landlords to help vulnerable residents.
• You should advertise all the good work you are doing!</t>
  </si>
  <si>
    <t>the main focus was on providing tailored services and ensuring that customers in a vulnerable situation receive the right level of support.</t>
  </si>
  <si>
    <t>In three workshops, participants discussed how registering for the PSR could be made easier, for example through an online application process or prompts from gas suppliers when they take on a new customer; participants did not however allocate a high priority to this potential service.
In North London and West Midlands, participants discussed the need for adequate communication with both people in vulnerable situations and their carers.
At each workshop, participants discussed the need to raise awareness of the PSR through targeted and general advertising. Participants in North West and East Anglia were particularly keen on promoting the PSR more widely.
Some groups identified particular aspects of the PSR as being important: continued provision of the scheme, quick response times, appropriate training for Cadent staff, reliability of supply.
Support for those in vulnerable situations was raised across all five workshops with participants in in East Anglia stressing that Cadent should do more to popularise the support available.</t>
  </si>
  <si>
    <t>All groups highlighted the importance of increased awareness of services available to people in vulnerable situations. They emphasised that people in vulnerable situations would need to know what schemes or subsidised services they could potentially get access to. 
Participants in the Future Generations and non-customers groups particularly mentioned this in regards to the PSR and fuel poverty schemes.
Participants in the Future Generations group suggested that the eligibility criteria for vulnerable customers schemes be made more publicly available. Participants in one ESL group suggested specialised staff, alternative measures to heating when gas is turned off, and funds set aside to further assist people in vulnerable situations.
All groups urged Cadent to increase communication and awareness of their brand and safeguarding services. Their suggestions were:
•Advertisement of services on Cadent vans,
•Annual customer service call to PSR customers.
•Adverts on TV, radio and social media
•Signs at work sites that informs the public of the brand and what Cadent is doing</t>
  </si>
  <si>
    <t>[unclear] Whether the meanings of the outcomes will be clear to vulnerable customers.</t>
  </si>
  <si>
    <t xml:space="preserve">Half of respondents (55%) responded that supporting customers in vulnerable situations is very important to them. 32% responded that this topic is quite important to them and 11% are neutral. Only 1% of respondents see this topic as either not very important or not at all important.
As with other topics, there is a correlation between increasing respondent age and how important respondents say this topic is to them. However, the correlation here is less consistent than for many other topics. For example, the 35-44 age group sees this topic as slightly less important than the 25-34 age group. However, as with other topics, the oldest age groups see this topic as more important than the others do. Respondents with mains gas at home are more likely to see this topic as important than those that don’t currently have mains gas at home. Social renters and respondents who own their home outright or with a mortgage are the most likely to see this topic as important to them. Private renters and respondents who are living rent free, in shared home ownership or in other categories are slightly less likely to see this topic as important. Having or not having children at home has little effect on the percentage who see this topic as either ‘very important’ or ‘quite important’. Opinions on this topic are largely unaffected by region, though those in the North West are slightly more likely to see the topic as very important. Regarding the opinion of customers by occupation, retired people living on a state pension are more likely to see this topic as important.
With respect to supporting customers in vulnerable situations, respondents comment that they feel it is important to support the elderly, disabled and children by ensuring that they receive any extra help that they require. Some respondents also comment that it is important to them to work to reduce fuel poverty. Some respondents comment that supporting vulnerable people is vital because of the need for a secure and fully functioning gas supply during the winter.
[One] form of scepticism among customers is related to the treatment vulnerable people receive. Some respondents claim that support for vulnerable people is unimportant to them because they believe there are no real distinctions between customers and that everybody should be considered vulnerable. Moreover, respondents query why certain groups should be prioritised and disagree with the criteria for classifying people as ‘vulnerable’.
</t>
  </si>
  <si>
    <t>Minimum disruption to my daily life, efficient communications, support for customers in vulnerable circumstances, reducing gas leakage and collaboration appeared to be less important for respondents who had a relationship with Cadent.
With respect to supporting customers in vulnerable situations, participants comment that they think it is important to support the elderly, disabled and children by ensuring that extra help is delivered. They also comment that it is important to them to work to reduce fuel poverty. 
Some respondents comment that supporting vulnerable people is vital because of their need for a secure and fully functioning gas supply during the winter.</t>
  </si>
  <si>
    <t xml:space="preserve">Those who have extra needs in terms of communication, physical and mental vulnerabilities often rely on others for support, such as children, family members, friends or community groups as well as health and social care professionals. Service users often have complex needs and so it can be best to speak with staff who work with them, and have strong relationships with them, who can enable communication and advise on their circumstances.
Professionals recommend that engaging with health professionals and services, families and local communities will help to safeguard customers in vulnerable situations. 
Some customers with physical impairments will have keys in coded boxes located on the outside of their house, the codes will be known to family, friends, carers and health professionals. Whilst we didn’t speak to any customers who are unable to answer the door or have restricted hand movement, professionals suggested using this information could help to safeguard those groups (many would be expected to have full-time care).
[For older people] Their level of dependency on others varies a great deal, as does perceived independence; many older people do not like to be labelled as vulnerable, so approach and language can be key here. 
Older people don’t use social media or the internet as much as younger generations so keeping them informed can mean using channels outside of the ones that are conveniently utilised (website or twitter updates), such as verbal communication on the phone or in person, or via text for some. </t>
  </si>
  <si>
    <t>A fourth customer felt these two are the most important outcomes because ‘value for money’ in turn ‘safeguards the community’
#Three customers said, ‘keeping the energy flowing safely’ and ‘safeguarding the community’ are important outcomes</t>
  </si>
  <si>
    <t>•	Assign time to design bespoke materials for engagement with those who have developmental and mental health conditions, ensuring no confusion or harm is caused through discussion of emergency situations. 
•	Groups who were particularly difficult to recruit included Deaf/deaf, due to being oversubscribed for research, and specific health conditions, due to being particularly hard-to-reach.
•	It is important to work with professionals who work with these audiences in recruitment and designing engagement materials.
•	When approaching these professionals, keep written communication short and simple, and understand that they are often protective of the groups they are working with. They need to feel confident that the researchers are experienced engaging with people in vulnerable situations. Feeling involved in the research process (e.g. designing materials) may help this audience to engage and support access to customers in vulnerable situations.</t>
  </si>
  <si>
    <t xml:space="preserve">Stakeholders from affordability focused charities emphasised the possible effects on people in vulnerable situations, whom they represent. They mentioned means that GDNs could support customers in vulnerable situations, including affordable solutions to heating, and continuous support and information around safety issues and assistance such as the priority services register
[A few stakeholders mentioned an opportunity on] Social obligation[s]: manage social obligations in an expected way. </t>
  </si>
  <si>
    <t>Continued support for people in vulnerable situations.
Create campaigns for people living in rural areas</t>
  </si>
  <si>
    <t xml:space="preserve">Cadent business interviews conducted March - May 2019 (18 participants)
Participants in the interviews emphasised that Cadent should: 
1. Ensure that all customers, especially vulnerable customers, are more fully supported when gas is temporarily disconnected, including working with local support organisations.  
2. Consider how smart meters may affect the safety of customers, especially vulnerable customers, as smart meters could create a situation where GDNs are able to temporarily disconnect customers, but not reconnect them. 
</t>
  </si>
  <si>
    <t xml:space="preserve">When surveyed as employees, one of the emergency response and repair services that scored the highest was meeting the individual expectations of our customers, especially vulnerable customers (4 out of 5). </t>
  </si>
  <si>
    <t xml:space="preserve">There was widespread stakeholder support for the gas networks to continue to deliver support to customers in fuel poverty and those who may experience particular vulnerabilities. Some felt that more could be done to harmonise eligibility definitions.
While some stakeholders raised the issue that suppliers have a more direct relationship with customers, and therefore might be better placed to reach them, it was considered important for these customers to be supported by their gas network. Partnership working – with retailers and with other agencies - was also highlighted as an important, perhaps primary, approach. 
One stakeholder said that: I think that some of the work that has been done on carbon monoxide awareness has been really important as well and for that to carry on and be more focused on vulnerable customers as well will be really important. 
Some stakeholders raised the concern that a decarbonised energy system had the potential to have a disproportionately negative impact on customers on low incomes or those living in vulnerable situations. 
Some also highlighted that during the transition to a low carbon heat system, the wider range of uses of the networks could lead to a more disparate set of impacts on customers in vulnerable situations. In this context, the nature of support required will need to be increasingly tailored and not follow a one-size-fits-all approach. 
</t>
  </si>
  <si>
    <t>Across all five workshops, participants felt that Cadent should encourage its customers to use less gas. In addition to offering practical tips and raising awareness, some participants in North West also suggested Cadent should work closely with heavy users to help them reduce their consumption.</t>
  </si>
  <si>
    <t xml:space="preserve">Half of respondents (55%) responded that supporting customers in vulnerable situations is very important to them. 32% responded that this topic is quite important to them and 11% are neutral. Only 1% of respondents see this topic as either not very important or not at all important.
</t>
  </si>
  <si>
    <t xml:space="preserve">Minimum disruption to my daily life, efficient communications, support for customers in vulnerable circumstances, reducing gas leakage and collaboration appeared to be less important for respondents who had a relationship with Cadent.
With respect to supporting customers in vulnerable situations, participants comment that they think it is important to support the elderly, disabled and children by ensuring that extra help is delivered. They also comment that it is important to them to work to reduce fuel poverty. </t>
  </si>
  <si>
    <t xml:space="preserve">A few stakeholders mentioned the following as new areas to include: 
•Providing impartial advice about energy efficiency 
</t>
  </si>
  <si>
    <t>Northern Power were reported to use tools that measured social benefits, which could be useful to Cadent.</t>
  </si>
  <si>
    <t>Explore community funds for groups who give out information to communities.</t>
  </si>
  <si>
    <t>When asked to vote, 86% of stakeholders supported the creation of a Community Fund in GD2, with 40% saying they ‘strongly agreed’ and 46% stating that they ‘agreed’ with this initiative. It was, however, commented that £50k is not a significant amount of money for a fund of this nature and many stakeholders were of the view that they would like to see even more money go into this initiative. It was also felt that any monies would go further and bring more benefits to those in need if the fund was managed by a third party such as a charity or agency. When asked to vote on who should manage the fund, the majority (58%) stated that this should be done by a partner organisation.</t>
  </si>
  <si>
    <t>Northern Gas were regarded favourably and said to be strong on communications, long-term planning and partnership working in communities.
Stakeholders cited Yorkshire Water and Northern Gas’s appeals to local identity using regionally targeted approaches as very effective.</t>
  </si>
  <si>
    <t>Participants from a few groups gave suggestions on how Cadent could benefit from being more community focused. They suggested that:
•Bringing the community together could help inform people in vulnerable and isolated situations.
•A ‘smart’ community system to detect leaks.
•Everyone being on the same system could bring community together in raising awareness of safety procedures in gas emergencies.
•Greater availability of information on community usage of gas and its impact would increase awareness and make customers feel more empowered to take action if needed.
•There could be more collaboration between Cadent and energy providers, local governments, charities, and care services.</t>
  </si>
  <si>
    <t>Social responsibility should be seen as an outcome in its own right.
With community safeguarding, make it clear that people are the priority. Perhaps rename this as ‘keeping the community safe’.
The meaning of ‘safeguarding’ was contested or seen as unclear.</t>
  </si>
  <si>
    <t>30% of respondents responded that local investment is very important to them. Instead, 45% responded that this topic is quite important to them and 21% are neutral. Only 3% and 1% of respondents see this topic as either not very important or not at all important.
Additionally, some respondents comment that they are not interested in local investment because they feel that this is unlikely to happen or is simply irrelevant to them.</t>
  </si>
  <si>
    <t xml:space="preserve">Local investment and collaboration are the topics that many respondents feel neutral about
Some respondents indicate that investing in local communities is relevant as it will enable more rural areas to have gas.
Additionally, some respondents feel that some topics, particularly collaboration, local investment, and disruption to their daily life, do not directly impact them. Some respondents go on to comment that works do not necessarily impact them much, due to their lifestyle and frequency of occurrence. </t>
  </si>
  <si>
    <t xml:space="preserve">[A few stakeholders mentioned an opportunity on] Social obligation[s]: manage social obligations in an expected way. </t>
  </si>
  <si>
    <t xml:space="preserve">A few stakeholders mentioned the following as new areas to include: 
•Corporate social responsibility at regional level
</t>
  </si>
  <si>
    <t>Cadent to represent themselves as a company who cares for communities and educate on how to waste less gas and decrease your gas bill.</t>
  </si>
  <si>
    <t>While several ideas for community investment were raised, the general level of priority placed on social obligations was mixed. Some engagement (domestic customer survey and outcome prioritisation discussions at customer workshops) highlighted that social obligations should be a lower priority. Some participants didn't prioritise this because they didn't think it would affect them.
However, stakeholder interviews, vulnerable customers . deliberative workshops and another prioritisation
ion in the domestic customer survey highlighted this as a relatively high priority.
Ideas for community investment included:
- Apprenticeships
- Opportunities for community usage of gas
- Collaboration with other organisations and communities (e.g. to deliver community projects or communicate)
- Making use of the community to support customers in vulnerable circumstances
Stakeholders in Manchester suggested that Northern Gas were regarded favourably for partnership working in communities, and Yorkshire Water and Northern Gas’s appeals to local identity using regionally targeted approaches are very effective.
The tools used by Northern Powergrid were an example of good practice</t>
  </si>
  <si>
    <t xml:space="preserve">Some participants in North West felt that if gas became one of the most environmentally friendly energy options, then Cadent should help people connect to the mains by offering subsidies to those customers who live in remote areas
Participants in East Midlands and East Anglia spoke about the need to extend the gas mains to off-gas rural areas, without charge.
This topic was prioritised strongly in North West, and gave rise to divided views in North London. In East Anglia a few participants wanted Cadent’s profit to be spent on fuel poverty schemes.
In East Midlands, participants felt that there should be special tariffs for those in vulnerable circumstances.
</t>
  </si>
  <si>
    <t>The wording of ‘Value for money and customer satisfaction at the heart of all our services’.</t>
  </si>
  <si>
    <t xml:space="preserve">Half of respondents (55%) responded that supporting customers in vulnerable situations is very important to them. 32% responded that this topic is quite important to them and 11% are neutral. Only 1% of respondents see this topic as either not very important or not at all important.
[one] form of scepticism among customers is related to the treatment vulnerable people receive. Some respondents claim that support for vulnerable people is unimportant to them because they believe there are no real distinctions between customers and that everybody should be considered vulnerable. Moreover, respondents query why certain groups should be prioritised and disagree with the criteria for classifying people as ‘vulnerable’.
</t>
  </si>
  <si>
    <t>With respect to supporting customers in vulnerable situations, participants comment that they think it is important to support the elderly, disabled and children by ensuring that extra help is delivered. They also comment that it is important to them to work to reduce fuel poverty. 
Some respondents comment that supporting vulnerable people is vital because of their need for a secure and fully functioning gas supply during the winter.</t>
  </si>
  <si>
    <t xml:space="preserve">Specific bill subsidies for vulnerable customers were not frequently raised by customers or stakeholders during engagement.
One workshop suggested that there should be special tariffs for customers in vulnerable circumstances. Some customers also suggested subsidised connections for those in rural locations. Stakeholders were also in favour of support for those in vulnerable circumstances struggling with affordability.
</t>
  </si>
  <si>
    <t>Stakeholders cited Yorkshire Water and Northern Gas’s appeals to local identity using regionally targeted approaches as very effective.</t>
  </si>
  <si>
    <r>
      <t xml:space="preserve">Across all workshops participants discussed the need for professional standards, including vetting and training workers and appropriate worker behaviour. In North West and North London participants referred to the </t>
    </r>
    <r>
      <rPr>
        <b/>
        <sz val="11"/>
        <color theme="1"/>
        <rFont val="Calibri"/>
        <family val="2"/>
        <scheme val="minor"/>
      </rPr>
      <t>importance of promoting diversity</t>
    </r>
    <r>
      <rPr>
        <sz val="11"/>
        <color theme="1"/>
        <rFont val="Calibri"/>
        <family val="2"/>
        <scheme val="minor"/>
      </rPr>
      <t>. In East Anglia, participants were concerned that contractors might fail to meet Cadent standards.</t>
    </r>
  </si>
  <si>
    <t>30% of respondents responded that local investment is very important to them. Instead, 45% responded that this topic is quite important to them and 21% are neutral. Only 3% and 1% of respondents see this topic as either not very important or not at all important.
There is a weak correlation between increasing respondent age and the percentage who see this topic as either ‘very important’ or ‘quite important’ to them.  However, there is almost no correlation at all between respondent age group and the percentage who see this topic as ‘very important’ to them. Respondents with mains gas at home are more likely to see this topic as important than those that don’t currently have mains gas at home. Social renters and respondents who own their home outright or with a mortgage are slightly more likely to see this topic as important. Customers with children living at home are more likely to see this topic as important than those without. Opinions on this topic are largely unaffected by region, though those in the North West and the West Midlands are slightly more likely to see the topic as very important. Regarding the opinion of customers by occupation, homemakers and casual workers are the least likely to see this topic as important; with full time carers, manual workers with industry qualifications and those who are retired and living on a state pension the most likely to see this as important.</t>
  </si>
  <si>
    <t xml:space="preserve">Stakeholders also pointed to future challenges, particularly long-term planning and capacity, stressing that Cadent needed to proactively be part of creating a smarter grid.
</t>
  </si>
  <si>
    <t>Other stakeholders said that mains work and replacement took longer than seemed necessary, and that there was room for improvement
Others commented on Cadent’s reinstatements, stating that 1 in 3 were not laid properly.
Stakeholders were split on the biggest challenge to their organisation: some identified capacity on the networks, while others stressed that coordination on roadworks and street closures presented the most difficulties.
• This was borne out in the electronic voting: workforce and street works were voted the biggest challenge presented by both the electricity and gas networks with 34% and 27%, although capacity came in close behind with 25% and 27% respectively.
Stakeholders representing utilities and local authorities agreed that capacity presented the biggest challenge.</t>
  </si>
  <si>
    <t>Stakeholders also pointed to future challenges, particularly long-term planning and capacity, stressing that Cadent needed to proactively be part of creating a smarter grid.
Energy networks need new ways of thinking. You can either deliver as you have been doing, or move with times. You need to understand what influences customers and how they respond.</t>
  </si>
  <si>
    <t>21% of stakeholders voted support for long term planning as a challenge on the gas network, whereas only 12% cited this as a problem with the electricity network.
Some stakeholders representing smaller renewable gas generators were concerned that Cadent prevented them from injecting their gas into the grid, and urged Cadent to invest in smarter grids and better training for their technical staff.
Many felt strongly that Cadent should work through the weekend, as that would minimise disruption and enable works to be completed more quickly.</t>
  </si>
  <si>
    <t>A few others comment similarly that they feel Cadent should simply maintain services as they are.</t>
  </si>
  <si>
    <t xml:space="preserve">A few respondents are happy with the current situation as they feel standards have always been high. </t>
  </si>
  <si>
    <t xml:space="preserve">Cadent should adopt more modern practices around managing its network, particularly parts that need replacing, and consider the pool of contractors available versus the ones it already does business with.
Other respondents suggest that Cadent should maintain services as they are as it is relevant to be a reputable service and ensure good practices.      </t>
  </si>
  <si>
    <t>One stakeholder from the renewables industry subcategory emphasised decentralisation of energy as a possible challenge, suggesting that Cadent could lose business customers in future who won’t require the transportation of gas</t>
  </si>
  <si>
    <t>Be more region specific. All regions differ in terms of what they need. Plan according to customer base in area.</t>
  </si>
  <si>
    <t>Stakeholders wanted to see the gas networks working in a way that does not close off opportunities for the future by under-investing, but equally not over-investing and being left with a stranded asset based on a flawed technology or one that becomes redundant long-term.
Some stakeholders expressed a fear that insufficient action might be taken now to decarbonise the system because the focus is too much on the longer term.</t>
  </si>
  <si>
    <t xml:space="preserve">Safety of the network, physical safety of customers and minimum disruption to daily life and the topics with the highest proportion of respondents describing them as very important
Some participants comment that a secure and reliable gas supply is important to them because they feel it positively affects their quality of everyday life. They also comment that an efficient gas supply is important because they believe it makes life easier by giving customers peace of mind. </t>
  </si>
  <si>
    <t>Seven customers clearly stated that ‘keeping the energy flowing safely and hassle free’ is the most important outcome
Three customers said, ‘keeping the energy flowing safely’ and ‘value for money’ are the most important outcomes 
Three customers said, ‘keeping the energy flowing safely’ and ‘safeguarding the community’ are important outcomes</t>
  </si>
  <si>
    <t>A few stakeholders mentioned the effect that a non-reliable gas supply could have on both people they represent and their businesses: one stakeholder from the local authority subcategory mentioned that security of supply is essential as everyone in the community depends on it. Another stakeholder stated that their business could be affected if the properties they own did not have a reliable supply. A third stakeholder commented that their business was in increased need of gas during the winter months and is therefore in need of a reliable supply.</t>
  </si>
  <si>
    <t xml:space="preserve">Cadent business interviews conducted March - May 2019 (18 participants)
Participants in the interviews emphasised that Cadent should:
1. Proactively repair pipes and maintain the network to ensure there is a consistent flow of gas, and to help prevent interruptions before they occur. This was seen as particularly important for large businesses, who commented that they would be severely impacted by any interruption.
2. Ensure there is sufficient capacity and flexibility in the network to meet their gas needs, making the network reliable and secure so it can be relied upon. 
3. Expand the network and improve access to the supply to help support a reduction in emissions and help financially limited consumers.
4. Where there is an interruption, repair it quickly to prevent lengthy disruption.
Cadent business surveys conducted March - May 2019 (504 participants)
Being proactive in repairing and maintaining pipes was seen as the most popular service option. This was particularly prominent amongst manufacturing firms and medical &amp; health services; these both tended to be types of business who were more likely to have a higher gas spend. 
</t>
  </si>
  <si>
    <t>Employee survey completed by 783 employees, from across the business who were asked questions, both as Cadent customers and as employees. When responding as customers, "guaranteed gas supply" was scored as the fourth highest priority (with a weighted score of 4.49 out of 5).</t>
  </si>
  <si>
    <t>Security of supply was consistently raised as a high priority for customers (including those in vulnerable circumstances) and stakeholders, given the disruption to every day life and business caused by unreliable gas. However, some highlighted this as a basic expectation or standard.
Cadent business interviews conducted March - May 2019 (18 participants)
Participants in the interviews emphasised that Cadent should:
1. Proactively repair pipes and maintain the network to ensure there is a consistent flow of gas, and to help prevent interruptions before they occur. This was seen as particularly important for large businesses, who commented that they would be severely impacted by any interruption.
2. Ensure there is sufficient capacity and flexibility in the network to meet their gas needs, making the network reliable and secure so it can be relied upon. 
3. Expand the network and improve access to the supply to help support a reduction in emissions and help financially limited consumers.
4. Where there is an interruption, repair it quickly to prevent lengthy disruption.
Cadent business surveys conducted March - May 2019 (504 participants)
Being proactive in repairing and maintaining pipes was seen as the most popular service option. This was particularly prominent amongst manufacturing firms and medical &amp; health services; these both tended to be types of business who were more likely to have a higher gas spend. Security of supply was not discussed at stakeholder workshops, although in Birmingham stakeholders highlighted that as long as gas was safe, reliable and value for money for customers, they would be satisfied.</t>
  </si>
  <si>
    <t>Some participants in North West felt that if gas became one of the most environmentally friendly energy options, then Cadent should help people connect to the mains by offering subsidies to those customers who live in remote</t>
  </si>
  <si>
    <t>Infills specifically were not mentioned by customers or stakeholders.
However, some customers indicated that Cadent could do more to communicate the advantages of gas to encourage more people to connect to the network.</t>
  </si>
  <si>
    <t>There was consensus that cost and disruption were the most important factors when
decarbonising home heating. Some cited level of engagement as similarly important, stressing that knowledge and information were key if the energy networks wanted to win hearts and minds in the push for decarbonisation, and urged better communication and messaging on efficiency. There was a sense the networks were going to have to be much bolder and more proactive in convincing the public about the changes that needed to be made to the energy system in order to tackle climate change.
The panel faced questions on the challenges of promoting alternative gases, transporting and injecting hydrogen, and lobbying housing developers to build zero emission houses.
• There was consensus that cost and disruption were the most important factors when decarbonising home heating, and this was reflected in the electronic voting.
• Some cited level of engagement as similarly important, stressing that knowledge and information were key if the energy networks wanted to win hearts and minds in the push for decarbonisation, and urged better communication and messaging on efficiency.
For stakeholders involved with biogas, working with the energy companies to make new connections presented significant challenges, particularly the lack of a common, coherent connections system between the networks.</t>
  </si>
  <si>
    <t xml:space="preserve">Stakeholders working with biogas and new connections reported that they wished to share their experiences of working with Cadent on renewables, and to find out more about the future of gas.
There was consensus that disruption and cost were the biggest obstacles to decarbonising home heating, and this was borne out in both the electronic voting and discussion sessions.
• Stakeholders saw a knowledge gap at play, stressing the need for better communication conveying the schemes available and their long-term financial benefits to customers.
• In the discussions, stakeholders cited poor communication and a lack of engagement from the energy networks as the biggest challenges to their organisations.
• When voting electronically, the most commonly cited challenge was workforce and street works, with gas and electricity attracting 28% and 24% of the total respectively.
• Stakeholders working with renewables and new connections reported that the connections process across both the electricity and gas networks was overly complex and long, and that having to add propane to green gas was problematic for renewable schemes.
• Stakeholders challenged Cadent to do more research and development in storage, as good practice in this area could be a real positive for the company.
Some stakeholders, primarily business representatives, were unsure of the effectiveness of an emotive argument that emphasised an environmental benefit, and said that what mattered primarily to most customers was an economic argument.
</t>
  </si>
  <si>
    <t>Stakeholders cited costs and disruption as the key factors to consider when decarbonising their homes.
• This was reflected in the electronic voting, where running and replacement costs ranked first and second in order of importance, with disruption coming in third.
• Many stakeholders had deep reservations about the costs that would be borne by those who could least afford it, with some suggesting it would be fairer to use the tax system to fund decarbonisation projects.
• Some stakeholders said that much more needed to be done to engage consumers in the decarbonisation debate.
Stakeholders cited disruption and running costs as the key factors to consider when decarbonising their homes.
• There was consensus that customers were unlikely to make major changes unless in the case of a disruptive event, for example, a broken boiler or a house move.
Many stakeholders had deep reservations about the costs that would be borne by those who could least afford it, with some suggesting it would be fairer to use the tax system to fund decarbonisation projects.
• Others insisted that a centralised directive from government coupled with incentives would be the only way to implement a national decarbonisation policy.
• Some stakeholders said that much more needed to be done to engage consumers in the decarbonisation debate.
• Younger stakeholders pointed out that far fewer of their generation own houses, and that it would be consequently difficult to engage them in a debate where they have no agency.</t>
  </si>
  <si>
    <t>Stakeholders representing utilities and academic bodies wanted to investigate and discuss the future of gas.
Positive experiences with Cadent were reported in new technology, bio-methane and connections.
Stakeholders expressed concern over Cadent’s approach to renewables: particularly on reinforcements and the lack of innovative thinking with regards to bio-methane. They urged the conversation to progress and for the dialogue between Cadent and gas producers to become more dynamic.
There is a lot of Europe that manages to heat homes with gas conversion, why can’t we do the same?
• Is the gas network an Achilles heel if we have to rely on it so strongly for heat?
• What percentage of gas has hydrogen in it?
• What other future proofing plans do you have?
• Places within 15 miles that rely on electricity for heating? What plans are there for extending the gas network?
• Having just moved back to the UK, I think it’s far to say that evolution of the infrastructure in the UK very slow. In the last 18months I’ve heard the same conversation without any obvious progress, why is that?
Stakeholders all agreed that cost was the biggest factor when decarbonising home heating.
• This was reflected in the electronic voting, where 93% and 87% voted for replacement and running costs as most important and second most important, respectively. Also of high concern was reliability and security, which 72% of stakeholders ranked third.
• Some stakeholders pointed out that this question wasn’t relevant to certain groups: renters had less agency to choose energy options in the home, and older people might be concerned about paying for something for which they would not see the benefits.
Others felt the list was overly negative, and stressed that for some it would be the positive environmental benefit that would prove the catalyst for change.
Those [stakeholders] working with green gas stated an obstacle with the calorific target of gas they were injecting into the pipeline.
Some stakeholders felt that more support for consumers to purchase green gas was missing [as an output].</t>
  </si>
  <si>
    <t>Make a step change in public opinion: educate and inform about the
necessity of decarbonisation.
• Better communication of short-term benefits as customers struggle to engage
on a long-term level.
• Work hard to change perceptions: climate change is urgent and serious;
explain why certain changes will be necessary.
• Better group thinking amongst energy companies; if one is badly performing
that reflects badly on the whole industry.
• Lobby government for a better framework for connections.
• More R&amp;D on storing gas.
• Work on reducing the amount of propane injected into green gas.
• Look at how other countries are managing decarbonisation: perhaps there
needs to be a big policy change around selling energy as a service rather
than by supply.
• Work with regulators to consider less regressive forms of customer funding
for decarbonisation projects.
• Incentivise environmentally friendly appliances.
• Educate first time buyers (in collaboration with various first-time-buyer schemes)
on the importance of energy efficiency in the home.</t>
  </si>
  <si>
    <t>the main focus [of environmental discussions] was on new, greener gas sources, however there were also a few mentions of reductions to Cadent’s carbon footprint as a business, such as investing in greener vans.</t>
  </si>
  <si>
    <t>Across all five workshops, participants showed enthusiasm for using greener sources of gas. In North London, some participants even suggested that Cadent should move away from natural gas entirely.</t>
  </si>
  <si>
    <t>Future customers did, however, have the most to say about costs and tariffs related to the future role of gas.
Participants generally accepted that using Hydrogen or a gas blend could be beneficial, but had questions and concerns, including:
•How does this affect future boiler purchases by individuals?
•How can using one gas (Methane) to make another (Hydrogen) be environmentally friendly?
•How can a community choose to switch to hydrogen or another gas?
•Are Cadent sure that new gases work and can be rolled out reliably and safely?
•How will using new gases affect costs, now and in the future?
•How does Cadent intend to deal with the fact that even new gases have a finite supply?
Participants often asked that Cadent do more to communicate the future role of gas to consumers, including benefits, costs, timescale, targets and practicalities of changing.
A few participants were also concerned about the possible use of shale gas and commented that they didn’t think the risks were well understood.</t>
  </si>
  <si>
    <t>Respondents comment the importance of raising environmental awareness. They indicate it is important to provide a safe gas supply now and also suggest other sustainable methods for the future. Respondents comment that the environment affects everyone and that education about the environment is important to prepare for providing for the next generation.</t>
  </si>
  <si>
    <t xml:space="preserve">Cadent business Interviews conducted March - May 2019(18 participants)
Participants in the interviews emphasised that Cadent should:
1. Engage fully with businesses and landowners over how Cadent can work with them to enable low carbon energy projects. 
2. Be aware that, right now, a lack of network capacity and flexibility is preventing some low carbon projects from going ahead.
3. Ensure that research and engagement on how to support the energy system transition feeds into decisions made regarding improving the network and its operation. Ensure that the network has the flexibility and capacity to enable low carbon energy projects.
Cadent business surveys conducted March - May 2019 (504 participants)
Participants, particularly from smaller businesses, repeatedly expressed the opinion that gas will not form part of a low carbon energy system, with only a few participants selecting the service option of extending the gas network. A few businesses used open ended sections of the survey to comment further, contrasting energy from gas with green energy. Some of these same businesses had commented in earlier survey questions that they were not connected to gas because they use green energy instead.
</t>
  </si>
  <si>
    <t>There was a good deal of support for WWU to do more to encourage green gas to enter the network. When asked to vote on this, over three quarters of stakeholders agreed, with 35% saying they ‘strongly agree’ and 44% stating that they ‘agree’ with this proposition. The majority of stakeholders were of the view that this was the right thing to do in order to help the UK meet its target for reducing emissions. It was also noted that a further benefit is that it can provide a source of income for farmers and landowners who provide the raw materials needed to make biomethane. There wasn’t consensus, however, on who should pay for this. The majority of stakeholders were of the view that this should be funded by a combination of government, gas consumers and developers. The point was made that government subsidies should be part of the solution in order to encourage the production of more green gas, as it would help to meet emissions reduction targets, but it was added that developers would inevitably benefit from this, so they should, of course, shoulder some of the burden in terms of upfront costs.</t>
  </si>
  <si>
    <t>Other stakeholders wanted to see Cadent take its environmental commitments more seriously, stating that this would boost customer approval ratings.</t>
  </si>
  <si>
    <t>Some stakeholders from local authorities were concerned about a historic problem with spoiled verges, and stated that Cadent had broken promises to rectify the issue.</t>
  </si>
  <si>
    <t>Participants across all five workshops stressed that Cadent should show commitment to the environment by reducing their carbon footprint as a company, for example by using greener vehicles or recycling old pipes.
Participants across all five workshops asked that Cadent show consideration to local wildlife and landscape when doing works. In West Midlands, participants urged Cadent to uses the least damaging method of disposing of excess soil.
Invest in green projects: This was raised by participants in West Midlands and North West. In West Midlands, some participants suggested Cadent should plant trees in the area they were doing works or turn decommissioned sites in green spaces.</t>
  </si>
  <si>
    <t>Participants from both Non-customers and Future Generations groups discussed future environmentally friendly techniques. Participants mentioned more investment in renewable energy and to supply customers with more information about how Cadent works to improve the environment. Participants generally had a lot of questions regarding the status of current resources and new renewable energy options.</t>
  </si>
  <si>
    <t>Participants were also concerned about the impact of replacing pipes and laying new pipes on the local environment. Participants requested that more research be done about the local impacts; and that Cadent ensure that impacts are kept to a minimum, with the environment left the way they found it.
Participants also suggested that Cadent could help mitigate its impact from laying pipes by sponsoring environmental schemes.
Participants suggested that, given the concerns regarding the use of plastics, that Cadent clearly communicate what is being done, why they are doing it and what the impacts are and might be.
Participants also suggested that Cadent should clearly communicate what has already been achieved regarding its impact on the environment.
A few participants commented that Cadent needs to more clearly communicate its aims, policies and progress regarding its environmental impact. They also suggested that Cadent more clearly communicate its role in helping the UK achieve its climate change targets.
Related to this, a few participants suggested that Cadent can use its influence to lobby the government to cut greenhouse gases further and help transition to a low-Carbon economy.
A few also suggested that progress in the UK could be compared to other countries and when reductions are achieved, those companies that helped achieve this should take credit.
Participant suggested that Cadent vans should be electric. A few also suggested that Cadent make use of solar energy and heat pumps.
Others wanted to know if Cadent takes an interest in the ethics of the companies it works with.
Participants suggested that communications about environmental issues should be across multiple media, including website, television and radio.</t>
  </si>
  <si>
    <t>A few participants commented that Cadent are not ‘protecting’ the environment as damage is still being done, even if it is being limited.</t>
  </si>
  <si>
    <t>Almost half of respondents (47%) responded that green company policies are very important to them. 36% responded that this topic is quite important to them and 13% are neutral. Only 2% of respondents see this topic as either not very important or not at all important.
There is a weak correlation between increasing respondent age and how important respondents say this topic is to them. As with the topic of the future role of gas, the 65-74 age group is a slight outlier in this trend, as this group has a noticeably lower percentage selecting this topic as ‘very important’ to them than the age groups immediately above and below them. Respondents with mains gas at home are more likely to see this topic as important than those that don’t currently have mains gas at home. Respondents who are living rent free, in shared home ownership or in other categories are slightly less likely to see this topic as important. Having or not having children at home has little effect on the percentage who see this topic as either ‘very important’ or ‘quite important’. Opinions on this topic are largely unaffected by region, though those in the North West are slightly more likely to see the topic as very important. Regarding the opinion of customers by occupation, full-time carers of other household members are more likely to see this topic as important, followed by retired people living on a state pension.
Some respondents emphasise the importance to them of the environment and its effects on people and the planet, commenting that the following are important to them:
Raising awareness of the environmental impact of gas. 
Cadent’s implementation of green policies, working to minimise climate change and reducing everyone’s carbon footprint. 
Other respondents comment that they are sceptical about the existence of climate change and global warming, or simply state that they are not interested in green solutions, without specifying further. Some are uninterested in the topics related to the environment because they are sceptical about global warming and the existence of climate change. These respondents suggest that green policies are irrelevant as they are just a way of justifying higher prices for the same product. Additionally, some of these respondents question the effectiveness of current green policies and indicate that their technological use will be years away in the future.</t>
  </si>
  <si>
    <t>Cadent should do research on other sources of energy, seeking alternative, sustainable and cheaper energy resources to invest in the future welfare of planet and people. 
Some respondents raise the topic of fracking as being important to them. These respondents are divided in their views, with some requesting that Cadent invest in fracking, and others commenting that new research should not involve fracking or drilling given the potentially dangerous impacts.</t>
  </si>
  <si>
    <t>Environment was ranked medium importance for respondents, with 50% describing it as high interest, 40% medium interest and 11% low.</t>
  </si>
  <si>
    <t xml:space="preserve">Respondents comment the importance of raising environmental awareness. They indicate it is important to provide a safe gas supply now and also suggest other sustainable methods for the future. Respondents comment that the environment affects everyone and that education about the environment is important to prepare for providing for the next generation.
Respondents comment that some things are corporate decisions that they should not have to worry about or are unsure of Cadent’s policies on. Respondents comment that issues such as UK climate change contributions and working with other businesses are up to Cadent to decide, not them.
With regards to the environment, respondents either are supportive of replacing gas with renewable sources or are sceptical of climate change and uninterested in green solutions. 
Respondents comment that there need to be global green solutions in order to make a greater impact rather than the UK making changes on its own.  Some respondents express support for reducing the carbon footprint of the business, but feel it should be combined with minimising disruption for customers. </t>
  </si>
  <si>
    <t>Two customers said that protecting the environment is the most important outcome, because it protects everyone</t>
  </si>
  <si>
    <t>One representative from a local authority mentioned that the community could be significantly impacted if gas distribution networks were not able to support their carbon reduction targets.
[A few stakeholders mentioned an opportunity on] New technology: the use of new technology to ensure a more efficient and environmentally friendly future use of gas. 
Stakeholders from several other subcategories also emphasised the challenges of climate change and the role of gas in planning for the future. They raised challenges around gas as a diminishing resource, the deficit between supply and demand, and the move towards renewable energy sources and whether or not Cadent has the right infrastructure in place for this.</t>
  </si>
  <si>
    <t>Explore public acceptability of decarbonised energy
Look at renewable energy options
Cooperate with transport systems and use more gas powered vehicles/LPGs</t>
  </si>
  <si>
    <t>‘Lower Carbon Future’ was seen as the third most important of the twelve priorities highlighted, rising from fourth in 2018/19. 
‘Protecting the Environment’ was seen as the fourth most important priority despite only ranking eighth in 2018/19.</t>
  </si>
  <si>
    <t>The environment was raised as a high priority for customers in workshops and some questions from the domestic customer and public surveys. Some customers in vulnerable circumstances also highlighted that protecting the environment is important because it protects everyone. 
However, in some other engagement (e.g. other questions in our domestic survey, comparisons with other outcomes at focus groups and workshops) this was more of a medium-level priority. Some customers are sceptical of climate change and so are not interested in environmental measures. Some others suggested that even if emissions were limited, Cadent is not protecting the environment, because we are still causing some emissions.
Some customers suggested reducing or offsetting Cadent's BCF and impact on local wildlife. Some customers raised concerns about plastic pipes being laid in the ground and the impact this had on the environment. Several customers and stakeholders also raised the idea of reducing emissions by using more low-emissions vehicles.
Customers were also interested in Cadent publicising the improvements already made in terms of the environment, and the way these fit with wider government initiatives.
Stakeholders in Manchester wanted Cadent to take its environmental obligations more seriously, which would also boost customer satisfaction. 
Local authorities at the Norwich workshop were unhappy about historical issues with spoilt verges that Cadent had not rectified.</t>
  </si>
  <si>
    <t>Others felt that a focus on new innovations [in output categories] was missing, particularly on communications and connections.</t>
  </si>
  <si>
    <t>Stakeholders involved with rolling out smart meters reported positive experiences in working with Cadent.
stakeholders challenged Cadent to do more research and development in storage, as good practice in this area could be a real positive for the company.
Needs Cadent to push for joined up thinking from Government on the future of the energy market.
• The political direction is not clear on how the energy markets will develop.
Would Bluetooth devices get stolen? Particularly in fuel poor areas?
• Is technology exclusive? Does it prevent people getting involved, if they don’t ‘do’ technology?</t>
  </si>
  <si>
    <t>Some stakeholders were sceptical of smart meters as reliable barometers of efficiency, and suggested that the money spent on rolling them out would be better spent on super insulating people’s homes.
Stakeholders shared their experiences of connecting with Cadent and urged investment in smarter grids and training.</t>
  </si>
  <si>
    <t>Positive experiences with Cadent were reported in new technology, bio-methane and connections.
Stakeholders expressed concern over Cadent’s approach to renewables: particularly on reinforcements and the lack of innovative thinking with regards to bio-methane. They urged the conversation to progress and for the dialogue between Cadent and gas producers to become more dynamic.</t>
  </si>
  <si>
    <t xml:space="preserve">[A few stakeholders mentioned an opportunity on] New technology: the use of new technology to ensure a more efficient and environmentally friendly future use of gas. </t>
  </si>
  <si>
    <t>A few stakeholders mentioned the following as new areas to include: 
•Responsiveness to change
•Working more with new technologies
•Providing impartial advice about energy efficiency
Two stakeholders from the business innovation and technical partner subcategory mentioned the importance of reaching environmental targets and making heating systems viable for the future</t>
  </si>
  <si>
    <t xml:space="preserve">Focus on planning and innovation  when working with Local Authorities
Get involved in decentralised energy. </t>
  </si>
  <si>
    <t>Cadent business interviews conducted March - May 2019 (18 participants)
Participants in the interviews emphasised that Cadent should: learn the lessons from the smart meter rollout, which was seen as beset with problems, and start engaging with the public and with businesses now about what the future role of gas means for them – such as the need for boiler replacement.
Most businesses we engaged with, do not see gas as green – if they want to go green, they go electric. Outside the gas industry, awareness of the potential for gas to form part of the UK’s future energy mix is low. For many, gas is seen as part of the problem, not part of the solution.</t>
  </si>
  <si>
    <t xml:space="preserve">The timing of investments required of customers to decarbonise needs to be considered, given investments in heating tend to be long term and industrial / commercial and domestic customers have different needs.
Some stakeholders reflected that there is a potential disconnect between the short-term RIIO-2 timeframes and long-term decarbonisation targets. While a regulatory period is required to ensure focus on short-term delivery, with innovation being tied in to the RIIO-2 timescales, some saw the 5-year price control period potentially stifling innovation.
There was also some concern that pressure on network company costs may prevent innovation. 
Some questioned whether innovation funding is the best model to achieve the highest-potential options. They suggested that innovation driven – at least in part – by internal company finances would be a better approach. 
</t>
  </si>
  <si>
    <t>Participant suggested that Cadent vans should be electric. A few also suggested that Cadent make use of solar energy and heat pumps.</t>
  </si>
  <si>
    <t>Electric vehicles were only mentioned specifically during 
The idea of Cadent using low emissions vehicles to reduce their carbon footprint is covered above in Minimising the impact of our operations on the environment</t>
  </si>
  <si>
    <t>Questions arose over the economics of gas vehicles, particularly the cost of converting a diesel vehicle to gas.
• Is the fact that large groups like Shell, BP, haven’t taken up gas vehicles a sign that there is no profit opportunity?
• What would be the taxation and capital costs when investing in gas?
• Too many unknowns: Brexit and leaving the EU, changing policy, standards, clean air. Remember government subsidies for diesel?
• Clean air is life and death: people are dying from exposure to diesel and particulates.
• Stakeholders discussed the role of operating filling stations, considering how ownership by Cadent could run these stations.
• One of the big areas would naturally be local buses; can Cadent target them?
• Example of best practice in Bristol, and in Scotland some companies and local authorities have been working with SGN.
• With infrastructure in the northwest and around the M6, Cadent have an ideal location for a gas vehicle facility.
• For some the market for gas vehicles feels too limited, with not enough known about it. The accepted view is that the next big thing is electric: one thinks Tesla, clean, quiet and efficient, etc. The marketing is there. And the marketing isn’t there for gas.</t>
  </si>
  <si>
    <t>Stakeholders reported frustration that gas powered buses had not already taken off, and questioned why, given the technology was already there.
• There was concern the frustrations related to commercial factors, such as land, anchor customers, minimum takes and planning permission, rather than the gas connection itself, and the surgery pondered how  best to tackle this.
• Refuse and waste as producers of gas were seen to be popular across the group, and deemed good for optics: crudely put, creating something ‘good’ out of something ‘bad’.
• A problem with bio-methane vehicles was reported to be the difference in HGVs between the UK and Europe: in UK 3-axle lorries are more common whereas in Europe it’s 4x2s. If the vehicles were uniform, there would be the opportunity to generate real-life cycle data.</t>
  </si>
  <si>
    <t>Key themes and issues raised in specific surgery:
• Cadent need to take responsibility to lead the way with gasification of their own vehicles.
• Can the technology be rolled out to buses and refuse vehicles?
• What role does creating biogas from food waste have in gas vehicles?
• Is there a steady demand and supply of alternative fuels?</t>
  </si>
  <si>
    <t>Cooperate with transport systems and use more gas powered vehicles/LPGs</t>
  </si>
  <si>
    <t>There was consensus across the discussions and the electronic voting that workforce and street works presented the most challenges for stakeholders’ organisations.</t>
  </si>
  <si>
    <t>Stakeholders suggested there was a basic consistency issue with Cadent’s current performance, and that training dedicated, knowledgeable call centre staff to interact with customers would be beneficial.</t>
  </si>
  <si>
    <t>Stakeholders shared their experiences of connecting with Cadent and urged investment in smarter grids and training.</t>
  </si>
  <si>
    <t>Better training for back office: invoicing, paper work after repair of a damaged
network.</t>
  </si>
  <si>
    <t>Trained staff who inspire confidence: This was raised in North London, East Midlands, North West and East Anglia. In the North West, participants also highlighted the importance of staff verification, to help guard against imposters taking advantage and breaking into people’s houses. In the East Midlands the focus was on Cadent drivers’ road behaviour.
Local jobs, apprenticeships: This topic was raised in East Midlands, East Anglia and North London. Participants identified a benefit for Cadent in hiring people with local knowledge.
Across all workshops participants discussed the need for professional standards, including vetting and training workers and appropriate worker behaviour. In North West and North London participants referred to the importance of promoting diversity. In East Anglia, participants were concerned that contractors might fail to meet Cadent standards.</t>
  </si>
  <si>
    <t>Some non-customers commented that they would like Cadent to use fewer subcontractors and to use in-house staff for works as much as possible. They suggested that Cadent place greater emphasis on staff training and that engineers should be able to get a job for life at Cadent. They also commented that when using subcontractors, that Cadent should stick more closely just to those they know and trust.</t>
  </si>
  <si>
    <t xml:space="preserve">Just over half of respondents (55%) responded that staff skills and behaviour are very important to them. 32% responded that this topic is quite important to them and 11% are neutral. Only 1% of respondents see this topic as either not very important or not at all important.
There is a correlation between increasing respondent age and how important respondents say this topic is to them. This is most noticeable in the younger age groups.  The older age groups see this topic as the most important. Those aged 55-74 see this topic as equally important, and those aged 75+ see this as even more important than all other age groups. Respondents with mains gas at home are more likely to see this topic as important than those that don’t currently have mains gas at home. Respondents who own their home outright or with a mortgage are the most likely to see this topic as important to them. Renters (whether private or social) and respondents who are living rent free, in shared home ownership or in other categories are slightly less likely to see this topic as important. Customers with children living at home are less likely to see this topic as ‘very important’ than those without. However, having children at home has little effect on the percentage who see this topic as either ‘very important’ or ‘quite important’. Opinions on this topic are largely unaffected by region, though those in North London and the West Midlands are slightly less likely to see the topic as very important. Regarding the opinion of customers by occupation, retired people on a state pension are more likely to see this topic as important, followed by senior managers/professionals.
A few respondents link their comments on staff skills and behaviour with their comments on providing a guaranteed gas supply and delivering excellent customer service - suggesting that the provision of competent skilled staff and constant training will help achieve a guaranteed gas supply and excellent customer service. Some respondents comment that they are neutral on the topics of safe supply of gas, staff skills and behaviour and customer service because they feel these are basic standards and therefore expect Cadent to be prioritising them anyway. </t>
  </si>
  <si>
    <t>Staff skills and behaviour appears to be more important to those with a relationship with Cadent
Respondents indicate that it is important that the staff carrying out the works are well trained both for the safety of the staff and efficiency of the business. 
Survey respondents comment that many topics are basic standards to be a good company and as such are best practice for a gas distributor to have. They frequently cite good customer service as an example of something that they expect to be happening anyway.
A few respondents link the priority of staff skills and behaviour with those of providing a guaranteed gas supply and delivering excellent customer service, commenting that the provision of competent skilled staff and regular, ongoing training will help achieve these objectives.</t>
  </si>
  <si>
    <t>Some respondents suggest that Cadent should also look after their staff as they are they are the back bone of the company. Respondents comment that there should be an equal treatment of all employees both direct and contract under the RIIO obligations. Additionally, respondents add that transparency throughout all company projections and respectful treatment between all levels of staff should be guaranteed.</t>
  </si>
  <si>
    <t>Employee survey completed by 783 employees, from across the business who were asked questions, both as Cadent customers and as employees. When responding as customers, "behaviour and skills of Cadent employees" was scored as the second highest priority (with a weighted score of 4.59 out of 5). When asked if there were any other priorities that Cadent should be focusing on, 13% (the most popular) said "employee engagement, morale and retention".</t>
  </si>
  <si>
    <t xml:space="preserve">Some stakeholders were concerned that experience and knowledge, developed through the delivery of RHI schemes, should not be lost. 
They feared that much of the retiring workforce will not be replaced as project delivery ends over the next 2-3 years. 
The gas networks should continue to focus on attracting, training and retaining the workforce required to meet the challenges of decarbonisation. </t>
  </si>
  <si>
    <t>Customers frequently raised the importance having well-trained staff who behave appropriately and inspire confidence. Some highlighted that this will help to deliver all of the other outcomes discussed with them, and that staff and crucial to delivering good customer service.
Particular concerns included staff having local knowledge and having appropriate vetting and verification to prevent imposters. Another specific example raised in customer workshops was the behaviour of Cadent drivers on the roads.
Customers suggested that Cadent should treat all staff equally and respectfully (including subcontractors' staff). Diversity was also raised as something Cadent should try to ensure, including in the supply chain.
In workshops in East Anglia, customers suggested that Cadent should provide apprenticeships to encourage young people to take up a career in gas distribution.
Skills were discussed in Norwich, where stakeholders suggested better training for back office staff (e.g. completing paperwork after repairs).
In Manchester, workforce was identified as one of the key challenges for energy companies, and in Birmingham stakeholders focussed in particular on the need for knowledgeable call centre staff.</t>
  </si>
  <si>
    <t>• Stakeholders pointed to examples of best practice at Wales and West Utilities and SGN.
• Wales and West’s strength was seen in its approach to improving customer service, and SGN’s was in due diligence and detail when responding to a damaged network.
Excavation is a key issue. Cadent need to develop a technique to find a less disruptive approach, or create development hills.
• Disruption is similarly important; there should be incentives that drive behaviour.</t>
  </si>
  <si>
    <t>Asset investment should be put in to the business plan.
• New housing developments and Local Plans will have an impact.</t>
  </si>
  <si>
    <t>The most commonly cited challenges were street works and mains replacements.
• Many stakeholders thought that the energy companies needed to improve communications by giving customers and road users more forewarning regarding road works, and to coordinate with each other more effectively.
Excavation is a key issue. Cadent need to develop a technique to find a less disruptive approach, or create development hills.
• Disruption is similarly important; there should be incentives that drive behaviour.</t>
  </si>
  <si>
    <t>Other stakeholders said that mains work and replacement took longer than seemed necessary, and that there was room for improvement
Others commented on Cadent’s reinstatements, stating that 1 in 3 were not laid properly.</t>
  </si>
  <si>
    <t>Given current concerns regarding the use of plastics, some participants were concerned about the long-term impacts of laying plastic pipes. They queried what would happen when the pipes need replacing again in the future, and whether the plastic the pipes are made of is recyclable or if pipes can be made of plastic that has already been recycled.</t>
  </si>
  <si>
    <t xml:space="preserve">Some respondents comment that they are neutral on topics because they see them as a corporate decision, i.e. they have no strong opinion because they feel the decisions are Cadent’s responsibility, not theirs. This was most frequently commented in regard to staffing and future investments. </t>
  </si>
  <si>
    <t xml:space="preserve">Specific comments regarding replacement of pipes mainly requested services staying the way they are, or that these were corporate decisions customers did not have an opinion on.
Some customers were also concerned about the impact of putting plastic into the environment, and options for recycling old pipes.
However, these comments should be viewed in light of other feedback around priorities for safety and reliability.
Stakeholders in Norwich felt that mains work and replacement took longer than seems necessary, and that of Cadent's reinstatements, 1 in 3 were not laid properly.
In Birmingham, stakeholders supported asset investment being included in the business plan, and the importance of taking into account new housing developments.
In London, stakeholders described mains replacement as a common challenge, and asked for more forewarning of road works.
London stakeholders also raised excavation is a key issue. Cadent need to develop a technique to find a less disruptive approach, or create development hills.
</t>
  </si>
  <si>
    <t>Excavation is a key issue. Cadent need to develop a technique to find a less disruptive approach, or create development hills.
• Disruption is similarly important; there should be incentives that drive behaviour.</t>
  </si>
  <si>
    <t>Participants across all five workshops identified this, often saying that prevention was better than cure.</t>
  </si>
  <si>
    <t>Participants requested more proactive checking of pipes, such as regular safety checks and pressure monitoring, to predict problems before they occur.
Participants also requested more communication about works; faster works and more local engineers on call and doing the work.
Future customers had very little to say on the topics of safety, pipeline maintenance and repair, and Cadent’s responsibilities generally.
Given current concerns regarding the use of plastics, some participants were concerned about the long-term impacts of laying plastic pipes. They queried what would happen when the pipes need replacing again in the future, and whether the plastic the pipes are made of is recyclable or if pipes can be made of plastic that has already been recycled.</t>
  </si>
  <si>
    <t xml:space="preserve">The majority of respondents (75% of the total) responded that the security of the network is very important to them. 19% responded that this topic is quite important to them and 5% are neutral. Only 1% of respondents see this topic as either not very important or not at all important.
Some respondents comment that they are neutral on topics because they see them as a corporate decision, i.e. they have no strong opinion because they feel the decisions are Cadent’s responsibility, not theirs. This was most frequently commented in regard to staffing and future investments. </t>
  </si>
  <si>
    <t>[Customers provided detailed advice on their preferences during planned works, see the main report]</t>
  </si>
  <si>
    <t>One representative from a local authority raised the challenges of developing a new system for how to best prioritise network repairs and to manage to get repairs done quickly.</t>
  </si>
  <si>
    <t>Adopt a flexible approach to maintenance, and work with other utility companies to come up with solutions to areas that would prefer alternative energy sources.</t>
  </si>
  <si>
    <t xml:space="preserve">In rating the customer contact centres, as employees, plant protection got a score of 3.7 out of 5 </t>
  </si>
  <si>
    <t>Dial before you dig was not mentioned during engagement with customers or stakeholders.
However, this should be viewed in light of customers' overall prioritisation of safety and reliability.</t>
  </si>
  <si>
    <t>Good pressure: Raised by participants in East Midlands, North London and West Midlands either because of bad personal experience with other utilities or concerns that pressure would not be maintained in high-rises</t>
  </si>
  <si>
    <t>When surveyed as employees, one of the emergency response and repair services that scored the lowest was minimising supply interruptions (MOBs customers) (3.1 out of 5).</t>
  </si>
  <si>
    <t>Some customers raised concerns that pressure would not be maintained, particularly in high-rise buildings, after their experience with other utilities.
During focus groups, some customers suggested that these were internal business decisions they didn't have an opinion on, and others suggested services should be maintained as they are.</t>
  </si>
  <si>
    <r>
      <t xml:space="preserve">Participants across all five workshops stressed that Cadent should show commitment to the environment by reducing their carbon footprint as a company, for example by using greener vehicles or </t>
    </r>
    <r>
      <rPr>
        <b/>
        <sz val="11"/>
        <color theme="1"/>
        <rFont val="Calibri"/>
        <family val="2"/>
        <scheme val="minor"/>
      </rPr>
      <t>recycling old pipes.</t>
    </r>
  </si>
  <si>
    <t>Customers did not provide specific feedback on our approach to decommissioning - other than to suggest that old pipes should be recycled (see also concerns about adding plastic pipes to the environment covered above)</t>
  </si>
  <si>
    <t>Stakeholders reported very positively on working with Cadent on street works and on social obligations, including carbon monoxide poisoning prevention and awareness.
There was consensus across the discussions and the electronic voting that workforce and street works presented the most challenges for stakeholders’ organisations.</t>
  </si>
  <si>
    <t>Stakeholders representing infrastructure bodies cited positive experiences with Cadent in street works, but suggested more work could be done on social media to enable customers to engage more proactively with disruption times and locations.</t>
  </si>
  <si>
    <t>They also suggested collaborating with other large utility groups like Thames Water to coordinate on road works and upgrades and minimise disruption.
The most commonly cited challenges presented by the energy networks were street works and mains replacements, and this was again borne out in the electronic voting.
Many stakeholders thought that the energy companies needed to improve communications by giving customers and road users more forewarning regarding road works, and to coordinate with each other more effectively.
The most commonly cited challenges were street works and mains replacements.
• Many stakeholders thought that the energy companies needed to improve communications by giving customers and road users more forewarning regarding road works, and to coordinate with each other more effectively.
Stakeholders were really keen to engage with Cadent on working together to improve the process of street works and minimise disruption and to share positive and negative experiences.
• Stakeholders pointed to an example of best practice at SGN in their due diligence and detail when responding to a damaged network.
• Some stated that as Cadent have months of notice before undertaking major works, part of the work prior should be about getting affected residents listed on the PSR.
• Other stakeholders, particularly representatives from infrastructure groups, urged Cadent to spend more time on planning and site surveys.
• They also suggested collaborating with other large utility groups like Thames Water to coordinate on road works and upgrades and minimise disruption.
• Many stakeholders thought that the energy companies needed to improve communications by giving customers and road users more forewarning regarding road works, and to coordinate with each other more effectively.
• Many felt strongly that Cadent should work through the weekend, as that would minimise disruption and enable works to be completed more quickly.</t>
  </si>
  <si>
    <t>However, others pointed out that they were willing to take longer timeframes on street works if they were planned and executed more precisely.
Stakeholders were split on the biggest challenge to their organisation: some identified capacity on the networks, while others stressed that coordination on roadworks and street closures presented the most difficulties.
• This was borne out in the electronic voting: workforce and street works were voted the biggest challenge presented by both the electricity and gas networks with 34% and 27%, although capacity came in close behind with 25% and 27% respectively.
During specific surgeries, stakeholders raised:
• Not everyone that is affected by roadworks is a customer.
• Norwich highly values smoothness and low disruption; sparse transport networks in the area mean roadworks cause bigger problems.</t>
  </si>
  <si>
    <t>Earlier engagement with local authorities on works.
• Provide email addresses and contact details on site so that the customer knows whom to contact.
• Ensure workers are briefed on reasons behind security protocols in protected areas.
• Assess the situation properly before closing roads/footpaths.
• Give more information to roadworks teams and cut out complex chains of command.
• Extend your working hours over the weekend.</t>
  </si>
  <si>
    <t>The relatively low number of mentions could be explained by the fact that a lot of participants felt that the biggest disruption was caused by the lack of notice (see communications). Those who specifically referred to the roadworks, asked for these to be carried out quickly and the area to be tidied up promptly upon completion.</t>
  </si>
  <si>
    <t>Participants in East Anglia stressed that following the completion of any roadworks, the area should be restored promptly.
Find the right time: Participants acknowledged that Cadent would never be able to please everyone but they suggested it would still be useful to use local knowledge to identify what would be the least disruptive time for any roadworks.
Participants across all five workshops highlighted the importance of finishing any roadworks within the original announced timetable. Some even suggested setting expectations low to make sure that they were always met. In addition to the reputational damage of any timetable slip, participants also raised the frustration this could cause
Participants in East Midlands, West Midlands and East Anglia highlighted that roadworks lead to traffic jams which in turn increase air pollution.
Participants often spoke of the importance of delivering planned works effectively, with mixed interest in multi-agency working. Participants suggested that up-to-date information be made easily available</t>
  </si>
  <si>
    <t>Participants wanted work that involves roadworks to be completed more quickly and to be combined with roadworks by other utilities where possible, so that roads are closed and dug up less often. With pipe replacements, participants emphasised their desire that works be completed on time and for Cadent to stick to its promises.</t>
  </si>
  <si>
    <t xml:space="preserve">A half of respondents (52%) responded that minimum disruption to their daily life is very important to them. 36% responded that this topic is quite important to them and 10% are neutral. Only 1% of respondents see this topic as either not very important or not at all important.
Almost half of respondents (47%) responded that green company policies are very important to them. 36% responded that this topic is quite important to them and 13% are neutral. Only 2% of respondents see this topic as either not very important or not at all important. [includes making our roadworks efficient]
However, a few respondents comment that they are neutral on the topic of minimising disruption because they accept that disruption is an inevitable part of doing work on the gas network. These respondents say they are willing to allow some amount of disruption because they feel that carrying out repairs and maintenance work is important for safety, and is a routine business procedure for the company to provide. </t>
  </si>
  <si>
    <t>It is very important to respondents that Cadent improves service quality so that there is less disruption to their lives through delays caused by road works. They also comment that there is currently a lack of communication about planned road works.
Additionally, some respondents feel that some topics, particularly collaboration, local investment, and disruption to their daily life, do not directly impact them. Some respondents go on to comment that works do not necessarily impact them much, due to their lifestyle and frequency of occurrence. 
Some respondents comment that they accept that disruption needs to happen for improvements and is inevitable after outages. They feel that the safety of staff as well as the public is a higher priority than minimising disruption.</t>
  </si>
  <si>
    <t>The same stakeholder also mentioned the effect of disruption to the public travelling on roads due to gas works. The damage to highways caused by gas works were described as affecting local authorities, as such works could result in higher maintenance costs</t>
  </si>
  <si>
    <t>When surveyed as employees, the emergency response and repair services one of the services that scored the lowest was minimising the impact of our works on road users (3.3 out of 5)</t>
  </si>
  <si>
    <t>Stakeholders were keen to discuss issues related to their local area. It was noted that for many local authorities, the more notice given for street works, the better. It was commented that it is often the case that coordination between utilities is hard and that this causes frustration for residents. Some stakeholders felt that there was a tendency to leave the most difficult jobs until the last minute, even if these were also the most critical. Examples were given of instances where more notice should be given to customers of street works. It was felt that more than 3 months’ notice should be given to any who would have their driveways dug up, for example.</t>
  </si>
  <si>
    <t>Minimising leaks: This was another issue raised by participants across all five workshops, either for environmental reasons or because of safety concerns. Participants in Ipswich were keen on Cadent using tech solutions to identify leaks quickly and efficiently.
Participants across all five workshops stressed that reducing gas leaks and fixing any incidents quickly would be an efficient way to protect the environment.</t>
  </si>
  <si>
    <t xml:space="preserve">
More than half of respondents (65%) responded that reducing gas leakage is very important to them. 26% responded that this topic is quite important to them and 7% are neutral. Only 1% of respondents see this topic as either not very important or not at all important.
As with other topics, there is a correlation between increasing respondent age and how important respondents say this topic is to them. However, the correlation here is less consistent than for many other topics. For example, the 25-34 age group has a lower percentage of respondents seeing it as very important than the 18-24 age group. However, as with other topics, the oldest age groups see this more important than the others.  Respondents with mains gas at home are more likely to see this topic as important than those that don’t currently have mains gas at home. Social renters and respondents who own their home outright or with a mortgage are the most likely to see this topic as important to them. Private renters and respondents who are living rent free, in shared home ownership or in other categories are slightly less likely to see this topic as important. Customers with children living at home are less likely to see this topic as ‘very important’ than those without. Opinions on this topic are largely unaffected by region, though those in the North West and the East Midlands are slightly more likely to see the topic as very important. Nearly all groups ascribe this a similar level of importance with those identifying as ‘intermediate manager/ professional/ administrative’ finding it the most important . Homemakers find it slightly less important than all other groups.</t>
  </si>
  <si>
    <t>Minimum disruption to my daily life, efficient communications, support for customers in vulnerable circumstances, reducing gas leakage and collaboration appeared to be less important for respondents who had a relationship with Cadent.</t>
  </si>
  <si>
    <t>Employee survey completed by 783 employees, from across the business who were asked questions, both as Cadent customers and as employees. When responding as customers, "minimising gas leaks" was scored as the third highest priority (with a weighted score of 4.5 out of 5).</t>
  </si>
  <si>
    <t>Leakage was not discussed frequently, but was sometimes a high priority (focus groups and domestic customer survey).
Customer concerns related both to safety and environmental implications surrounding leakage.</t>
  </si>
  <si>
    <t>Stakeholders reported very positively on working with Cadent on streetworks and on social obligations, including carbon monoxide poisoning prevention and awareness.
Many stressed the productive working relationship they
had on sharing best practice
In specific surgeries, stakeholders suggested:
More work needed in building relationship and trust with utilities, to show the breakdown of how you plan the work, plus strategic objectives.
• More cohesion needed on trench digging: are you allowed to put water and electricity in there together?
• What’s driving the incentive that customers should be satisfied with the connections?
• Cadent need to look at the other DGNs and share more of the best practice; Cadent are the benchmark but all DGNs need to aspire to a point between them. Cadent shouldn’t want the lowest to be too far below them; there needs to be incentivisation to encourage that parity.
• NGN reported positively: working with them is different, they’re smaller and people are in a better position to speak to you and solve problems. They’ll talk things though with you, can get to innovation quicker and they seem to empower their staff.</t>
  </si>
  <si>
    <t>Most stakeholders had engaged with Cadent before.
• Many of the experiences reported were positive, particularly in response to emergencies and engagement on the engineering and design side.
• All stakeholders felt strongly that there was a need for collaboration on long-term goals across the different networks, and that Cadent should take a lead with this long-term view in mind.
• This was borne out in the electronic voting, where 86% either agreed or strongly agreed that networks should collaborate.
All stakeholders felt strongly that there was a need for collaboration on long-term goals across the different networks, and that Cadent should take a lead with this long-term view in mind.
• Some pointed out that the challenge lay in the differences between the networks, and that until this was addressed the aim of collaboration was fundamentally unreachable.
• Others pointed out that businesses needed certainty on the issue of implementing a cross-utility policy that enabled renewables.
• Some stakeholders reported that in terms of street works, collaboration between the networks would be incredibly valuable. There was discussion around how feasible this was with the blame culture and pay structure that existed between the networks and local authorities.
• Stakeholders disagreed over whether they looked at their bills in tandem, with some seeing them as a whole, and others seeing them as separate entities (if they looked at them at all).
The Industrial Strategy being announced by HMG over the last few days, and subsequent announcements, will have a major impact.
Is there a role for universities to play in helping Cadent reach out and build relationships?
• The new Mayor in the West Midlands offers big opportunities, allowing Cadent to play a role in future needs, along with the LEPs etc. We need to work together.
• Maybe all utilities, LEPs, local Authorities, etc. can come together to debate the way forward?</t>
  </si>
  <si>
    <t>Some stakeholders stressed that they saw their relationship with Cadent as a collaboration, and these partnerships were reported very positively.
• Collaborative working relationships varied in type: some dealt with the future of gas and smart meters, and others with medium pressure gas, pipeline maintenance and mains replacement.
There was strong support for partnering with local energy networks and taking a more regional approach.
Some emphasised collaboration between networks as crucial to a whole energy approach, whereas others felt this would be very difficult as the electricity network lagged far behind the gas and water networks in terms of modernisation and upgrading.
Stakeholders were split on this issue. [Do you look at your gas and electricity bills in isolation? How strongly do you feel that networks should collaborate?]
• Some emphasised collaboration between networks as crucial to a whole energy approach.
• Others felt that collaboration would be very difficult as the electricity network lagged far behind the gas and water networks in terms of modernisation and upgrading, while others pointed to the irreconcilable differences between electricity and gas as operating systems.
From specific surgery:
A cross industry approach is needed to trigger a behavioural approach. Consider the joint objectives, and measure by the amount of people affected and disrupted and put that in a monetary value – how does that cost the economy.
Consensus for a whole energy perspective.</t>
  </si>
  <si>
    <t>Trio and other wind farm companies were mentioned [as examples of good practice], especially in relation to their planning and collaboration on impact assessment and local knowledge, as good examples of best practice.
Stakeholders were split on the biggest challenge to their organisation: some identified capacity on the networks, while others stressed that coordination on roadworks and street closures presented the most difficulties.
• This was borne out in the electronic voting: workforce and street works were voted the biggest challenge presented by both the electricity and gas networks with 34% and 27%, although capacity came in close behind with 25% and 27% respectively.
Stakeholders representing infrastructure and local authorities stated that coordination on roadworks and street closures presented difficulties.
Attendees were more decisive on the issue of collaboration between networks, with 89% either agreeing or strongly agreeing that they should work together.
During specific surgeries, stakeholders raised that:
• Trenches should be shared by utilities.
• Cadent need to see the real financial benefit to collaboration across utilities with street works and disruption.</t>
  </si>
  <si>
    <t>Create and publish long-term goals made in collaboration with other energy networks.</t>
  </si>
  <si>
    <t>participants felt that Cadent should explore how they could work with others to improve their services: for example, with NHS to identify customers in vulnerable circumstances or with other utility companies to carry out joint roadworks.</t>
  </si>
  <si>
    <t xml:space="preserve">Participants in North London, West Midlands and North West highlighted that as decarbonisation was a global challenge, it required a collaborative approach and Cadent should work with gas suppliers, universities and other involved in research organisations. In West Midlands, some participants suggested that Cadent should sponsor a “Young scientist” award at a local university
Participants at most workshops suggested that Cadent liaise with other organisations (charities, housing associations, local councils, social services, energy companies), though only participants in North London prioritised this idea strongly.
Participants stressed that Cadent should monitor its contractors to ensure their work is to the desired quality. Participants also talked about Cadent exploring the potential for joint planned works with other utility companies, to minimise disruption.  </t>
  </si>
  <si>
    <t>A few participants suggested that Cadent pipes could be placed closer to pipes and cables from other companies, and closer to each other where applicable, to minimise the amount of ground that needs to be dug up.</t>
  </si>
  <si>
    <t xml:space="preserve">Less than half of respondents (38%) responded that collaborating with other companies is very important to them. Instead, 40% responded that this topic is quite important to them and 18% are neutral. Only 3% and 1% of respondents see this topic as either not very important or not at all important respectively.
There is an overall correlation between increasing respondent age and how important respondents say this topic is to them. However, this correlation is inconsistent. For example, the younger three age groups all have a similar percentage who see this topic as ‘very important’. However, this percentage increases noticeably beyond the 35-44 age group. Respondents with mains gas at home are more likely to see this topic as important than those that don’t currently have mains gas at home. Social renters and respondents who own their home outright or with a mortgage are slightly more likely to see this topic as important. Customers with children living at home are slightly less likely to see this topic as ‘very important’ than those without. However, having children at home has little effect on the percentage who see this topic as ‘quite important’ or ‘neutral.  Opinions on this topic are largely unaffected by region, though those in the North West and the East Midlands are slightly more likely to see the topic as very important or quite important. Regarding the opinion of customers by occupation, full-time carers of other household members are more likely to see this topic as very important, followed by retired people living on a state pension .
In terms of neutrality, there is no significant difference among the respondents. 
Some respondents comment that partnerships with other companies or local investment are unimportant to them because they feel that these topics do not have an impact on their daily life. </t>
  </si>
  <si>
    <t xml:space="preserve">Local investment and collaboration are the topics that many respondents feel neutral about
Minimum disruption to my daily life, efficient communications, support for customers in vulnerable circumstances, reducing gas leakage and collaboration appeared to be less important for respondents who had a relationship with Cadent.
Additionally, some respondents feel that some topics, particularly collaboration, local investment, and disruption to their daily life, do not directly impact them. Some respondents go on to comment that works do not necessarily impact them much, due to their lifestyle and frequency of occurrence. </t>
  </si>
  <si>
    <t xml:space="preserve">Two stakeholders (one utility and one business innovation partner) mentioned the importance of future business relationships in facilitating collaboration on alternative sources of heating and continuation of innovative projects. 
One stakeholder stated that Cadent’s decision-making would affect other businesses’ areas of focus in terms of supplying the right services.
Another stakeholder highlighted the effects gas distribution could have on urban areas, where expansion of industry and housing development are to take place and where current gas networks might not be fit for purpose
Utility and technical partners, as well as stakeholders from businesses where gas distribution represents a major part of business delivery, tended to focus on the effects that gas distribution could have on shared areas of interest. These included:
•shared assets in the ground,
•connections to the network
•network price control review, and
•location of gas mains affecting digs in the ground. 
[A few stakeholders mentioned an opportunity on] Regulation: to grow their framework and develop a relationship with Ofgem to ensure effective delivering on the business plan. 
[A few stakeholders mentioned an opportunity on] Relationship building: to take advantage of being less known and introduce a positive relationship through providing different advice. </t>
  </si>
  <si>
    <t xml:space="preserve">A few stakeholders mentioned the following as new areas to include: 
•Regulatory relationships
</t>
  </si>
  <si>
    <t xml:space="preserve">Customers and stakeholders frequently mentioned that Cadent should coordinate with other organisations. This includes coordinating works with other utilities, working with the NHS and other bodies to help identify customers in vulnerable circumstances, and working with universities and research organisations in our regions to develop new technology. This could also include involvement with training of young scientists (see also apprenticeships suggestions above).Stakeholders at all regional workshops discussed the importance of collaborating with other parties.
Specific ideas included:
• Collaborating with other companies on impact assessments, taking account of their local knowledge
• Coordinating streetworks with other utilities
Others highlighted the challenges that create a barrier to coordination across the sector, such as differences between networks and a 'blame culture between companies and local authorities'.
</t>
  </si>
  <si>
    <t>Stakeholders wanted to find out more about Cadent, with many wanting to investigate ways in which they could work closely and positively together in streamlining services, sharing research, or partnering to minimise disruption.
The majority had engaged with Cadent before, with many reporting close working relationships on a variety of projects including smart metering, street works and new connections.
Stakeholders representing local authorities and utilities stated that more work needed to be done to educate customers on what gas is and does, and that better communications and relationships would follow from making sure the customer had fuller understanding</t>
  </si>
  <si>
    <t>Most stakeholders were attending to find out more about Cadent and its plan for the future since separating from National Grid.
• Some stakeholders had come to strengthen their networks and to engage with Cadent and other stakeholders on how they could improve their own businesses.
Some stakeholders reported that people simply don’t know who Cadent are, and that the rebranding process might have set them back in terms of customer scores and satisfaction: promotion and raising awareness were seen as key to tackling this.
Stakeholders cited Western Power Distribution’s mail drops, letting customers know who they are, as an example of good practice.</t>
  </si>
  <si>
    <t>Most stakeholders wanted primarily to find out more about Cadent, and their vision and plan for the future since leaving National Grid.
• Interest in Cadent stemmed from a number of different viewpoints: planning and works; efficiency and capacity on the energy network; safeguarding; and the future of gas.
• Participants were interested in networking, meeting other stakeholders, and sharing examples of best practice from their own organisations.
• Some stakeholders wanted to discuss their recent experiences with Cadent, both negative and positive.
Many stakeholders responded negatively to Cadent’s name change, citing confusion over the purpose and outcome of the rebranding as their main concern.</t>
  </si>
  <si>
    <t>Some stakeholders questioned the material difference between National Grid and Cadent, and others reported that since National Grid’s performance had slipped over the last ten years, an improvement from the rebranded Cadent was anticipated.</t>
  </si>
  <si>
    <t>Participants in several workshops suggested general campaigns to raise awareness of Cadent and its services, though these were often assigned a low priority. Safety/monoxide campaigning was treated similarly. Energy efficiency education was prioritised strongly in Nottingham, and gained some attention in London. A few people at both these workshops favoured raising awareness of the emergency service.
Participants stressed that if Cadent was doing everything right, they would never notice them. But they also felt that the brand should be widely-known.</t>
  </si>
  <si>
    <t>Participants suggested greater communication regarding how gas is currently sourced, refined and used; and what the environmental impacts of all of this are.
As with some of the other outcomes, some participants commented that increasing awareness and knowledge of Cadent among members of the public would generate more trust in the company as a whole, especially if their name would be made visible on the supplier’s gas bill.
Participants across all groups wanted to see Cadent take initiatives to increase knowledge of their brand and services among customers.
This point was raised particularly when discussing the ‘value for money’ part of the outcome. Participants argued that there could be no sense of achieving ‘value for money’ if customers did not know about Cadent’s existence and what services they are paying for.
Participants in one Future Generations group particularly pointed out that the context and purpose of ‘value for money’ were missing, as Cadent has got a monopoly. Participants in one of the ESL group stated that no measurements have been given for this outcome.</t>
  </si>
  <si>
    <t>Energy’ was seen by a few as a vague term.
[It's clear] That Cadent have the right aims in mind with these outcomes.
A few customers commented that the meaning of the outcomes did not become clear until they had been discussed.</t>
  </si>
  <si>
    <t>Furthermore, a few respondents cite a lack of knowledge or information on some topics, notably Cadent’s green policy; the future role of gas; as well as Cadent in general. As a result, they feel they cannot form an opinion about these topics and therefore classify them as unimportant.</t>
  </si>
  <si>
    <t>Cadent should tell customers where the stop tap is in the house, so people can easily locate it.</t>
  </si>
  <si>
    <t xml:space="preserve">Points raised in this survey, but not in the representative survey, are that Cadent should raise awareness about its aims and activities, as well as establishing a stronger relationship with companies in the same field. </t>
  </si>
  <si>
    <t xml:space="preserve">None of the customers we spoke to had heard of Cadent. Most felt that whilst they didn’t previously know that gas was supplied and distributed separately, they found it easy to understand that two separate companies did this. However, some struggled to understand how the finances work, the sense in which they are a customer of Cadent, and how gas distributors are making a profit. </t>
  </si>
  <si>
    <t>All stakeholders had heard of Cadent. 
Stakeholders from community and member organisations commented on the challenge of increasing awareness and understanding of Cadent as a new business and brand, as well as of services Cadent provides, among both members of the public and businesses. 
One utility industry partner specifically commented on the challenge of keeping a well established relationship with UIPs and the wider community, ensuring that safety issues are appropriately shared and communicated to everyone</t>
  </si>
  <si>
    <t xml:space="preserve">Stakeholders from local authorities and affordability focused charities also believed the people they represented were in need of more information and understanding of gas distribution networks and Cadent’s services. 
One UIP mentioned honest business relationships as essential.  </t>
  </si>
  <si>
    <t>Explore possibilities of partnership with other utility organisations.
Engage with public and stakeholders.
Improved communication and better notice periods to organisations and suppliers to ensure more efficient cooperation.</t>
  </si>
  <si>
    <t xml:space="preserve">Cadent business interviews and surveys conducted March - May 2019: Business representative organisations and high gas users typically had more knowledge of Cadent and more viewpoints to offer on behalf of themselves and the groups they represent. 
Some key decision makers for businesses are unaware as to whether their business has a gas connection or not. This was more likely to be the case for larger businesses.
For many businesses that are connected to gas, it is only used for heating the building, providing hot water and sometimes for cooking. These are perhaps considered incidental to business needs – they are not something most employees think about and therefore not something they have opinions on.
Some businesses consider gas and gas distribution to be an issue for the building landlord, not for themselves. Topics such as interruption to supply, can help businesses see why they should engage. 
Finally, although businesses were made aware that decisions made by the GDN affects gas bills, businesses still have little or nothing to say on this issue – they consider it a supplier issue or simply want costs to be lower, with nothing more to say.
</t>
  </si>
  <si>
    <t>Employee survey completed by 783 employees, from across the business who were asked questions, both as Cadent customers and as employees. When responding as customers, and asked if there were any other priorities that Cadent should be focusing on, 11% (the second most popular) said "brand awareness / customer education". Specific comments highlighted Cadent's low brand visibility and awareness of the structure of the gas industry.</t>
  </si>
  <si>
    <t>Most stakeholders agreed with Cadent’s approach to evolving Ofgem’s output categories, citing most frequently that customers would find Ofgem’s 61 sub-outputs difficult to understand. Those that disagreed felt Ofgem’s output categories were not necessarily measurable against Cadent’s proposed outcomes, arguing that while something simplified might be work for a customer, it would not necessarily be better for a business or expert wanting a more complex view. Some felt that a single ‘customer’ outcome was missing, and others felt that a focus on new innovations was lacking, particularly on communications and connections.
Stakeholders emphasised that there should be a basic standard and consistency for regulation that then allowed flexibility to cater to the needs of different groups.
• Stakeholders were split on whether plans should be regionally or customer based, with some saying regional divergences were too generalised, whereas others pointed to the importance and specificity of local knowledge.
Stakeholders agreed while there were differences between customers types, there needed to be a consistent baseline service offered that could then have flexibility in approach and method.</t>
  </si>
  <si>
    <t xml:space="preserve">Others reported a loss of local knowledge that impacted how issues could be dealt with on a local level, although they pointed out that this was a problem across all types of business: expansion, growth and globalisation have brought about a lack of regional specificity.
81% of participants either agreed or strongly agreed with Cadent’s approach to evolving Ofgem’s output categories.
• Although stakeholders generally agreed that Ofgem’s output categories were comprehensive, the 61 sub-categories were deemed excessive.
• There was consensus among some stakeholders that Cadent’s proposed outcomes were clear and easier to understand, although felt that a customer satisfaction outcome was missing, and a further level of granularity on customer definition, with many posing the question: who exactly is the customer?
Stakeholders representing energy, utilities and business cautioned that complexity wasn’t lost in the drive to become simpler and clearer, and urged a more ambitious approach to the proposed outcomes.
Stakeholders agreed that different regions have different needs, and suggested developing a weighting system where priorities were assessed on a regional basis.
• There was an emphasis on the importance of local knowledge in making bespoke plans meaningful to each region.
• 96% of voters either agreed or strongly agreed that business plans should be able to respond to the needs of specific customer groups.
Moving forward from a position of local knowledge, stakeholders urged investment in future mapping to make plans for individual communities robust and impactful.
</t>
  </si>
  <si>
    <t>78% of stakeholders agreed or strongly agreed with Cadent’s approach to evolving Ofgem’s output categories.
• There was consensus that Cadent’s approach needed to involve simplifying Ofgem’s output categories to allow for greater flexibility, as innovation in energy systems is so fast paced.
• Stakeholders were split over Cadent’s proposed outcomes: some agreed they were easier to digest and comprehend, while others felt that Cadent’s proposed outcomes should be more ambitious.
There was consensus that Cadent’s approach needed to involve simplifying Ofgem’s output categories to allow for greater flexibility, as innovation in energy systems is so fast paced.
• Some stakeholders suggested Cadent should consider how geographical factors might be recognised in new RIIO frameworks, given the scale of their network.
• Stakeholders pointed out that a lot of Ofgem’s output categories didn’t seem to be connected, stressing that outputs should be grouped in a more understandable and coherent way.
Some stakeholders felt that in some cases thinking in terms of ‘outputs’ was more helpful, and a balance needed to be struck.
• There were, however, some questions around whether Cadent had created a hierarchy of outcomes, and it was felt that more clarity was needed on this.
• Some participants, especially those representing energy and utilities, stressed that transparency of what Cadent propose to deliver was vital.
There was strong support - 89% - for business plans to be able to respond to different customer type, and 86% of stakeholders felt energy networks should collaborate.
• Some felt that Cadent should look towards formulating outcomes that are both regionally specific and relevant, whereas others felt they shouldn’t ignore a UK-wide approach, and that benefits in one region should be passed on to others, further away.
There was strong support for partnering with local energy networks and taking a more regional approach.
• Others reported that regional plans for street works could also be beneficial.
• A few dissenting voices worried that bespoke plans might mean higher costs for consumers in higher density areas.
There was that consensus Cadent should make their plans more flexible and adaptable to change.
Stakeholders were mixed on this question. [Is there enough difference to justify a regional approach]
• Some felt that Cadent should look towards formulating outcomes that are both regionally specific and relevant, whereas others felt they shouldn’t ignore a UK-wide approach, and that benefits in one region should be passed on to others, further away.
There is no point publishing performance tables at the end of the year when you can’t do anything about it; it’s not like that in other sectors, so why gas?</t>
  </si>
  <si>
    <t>Stakeholders were ambivalent about Ofgem’s output categories, with some stating that as consumers they wouldn’t have any particular interest so long as the service was good and their bills stayed low.
• This was reflected in the electronic voting, where 56% were neutral on Cadent’s approach to revising Ofgem’s outputs.
• Some pointed out that it was more important to give customers an overview and a general sense of how Cadent were doing than a very technical, granular breakdown into outputs.
Some stakeholders felt that the top level outcomes were good, but expressed concern that some necessary detail was on the light side.
100% of stakeholders voted for business plans to be able to respond to specific customer types.
Some felt that that service and costs should not be compromised depending on the area.
Some stakeholders felt that regional connections were enough of a difference to justify a regional approach
The cost of regional approaches was debated: some felt a busier area such as London should be prioritised for more rapid street works, whereas others felt that decisions should always be contextual, and regions needed equal importance.</t>
  </si>
  <si>
    <t>Engage more with your depots to gauge a decent understanding of each
licence area.
• Create future maps for each community you serve and discuss each
community’s needs with the local authorities.
• Gain and invest in grassroots, local knowledge of your network.
Change the semantics to help people relate the proposed RIIO-2 outcomes to their household energy and bills.
• Survey household consumers to see how they feel about the proposed RIIO-2 outcomes.</t>
  </si>
  <si>
    <t>One stakeholder stated that Cadent's decision-making would affect other businesses’ areas of focus in terms of supplying the right services.
Another stakeholder highlighted the effects gas distribution could have on urban areas, where expansion of industry and housing development are to  take place and where current gas networks might not be fit for purpose
Stakeholders from utility, innovation and business partner industries mentioned the challenges of business development and being more efficient, both when it comes to recruiting the right people and avoiding slow decision-making processes.</t>
  </si>
  <si>
    <t xml:space="preserve">Get involved in decentralised energy. </t>
  </si>
  <si>
    <t>Time bound appointments</t>
  </si>
  <si>
    <t xml:space="preserve">The majority of customers would like Cadent to provide timeslots, they view this as ‘brilliant’. During the discussion there was no consensus over the length of the timeslot due to customers’ different lifestyles and needs. Some customers just wanted to get the gas turned back on. At the end of the discussion, when customers were asked to choose between a 1 hour, 2, hour, 4 hour or no timeslot, the most popular option was a 2 hour timeslot. However, some customers were more concerned about efficiency of the gas reconnection (e.g. engineer arriving within agreed timeslot) rather than the length of the timeslot. 
Customers still want timeslots for unplanned interruptions. However, compared to planned interruptions they are more flexible and are willing to have longer appointment slots between 4 and 8 hours. They again emphasised that they would like Cadent to prioritise safety and for customers in vulnerable situations to be reconnected first, instead of focusing on length of timeslots. Customers said that if they were not in when Cadent engineers came to reconnect them, then leaflets should be left for them to call back and arrange suitable times for reconnection. However, they would like the message to be retained that the reconnection should be as soon as possible. 
</t>
  </si>
  <si>
    <t>theft of gas</t>
  </si>
  <si>
    <t>There was a good deal of support for WWU’s proposals to include an ODI on detecting gas theft on the network. When asked to vote on this, 49% ‘strongly agreed’ and 43% ‘agreed’ with this. Stakeholders were of the view that it is unfair that customers are paying for those who steal gas. It was also commented that this theft has a safety implication which could put other customers at risk. It was also noted the amount of money that could be recouped was substantial and that this could even form part of a discrete fund to help those in vulnerable situations (such as the proposed Community Fund) rather than simply being used to reduce prices for all customers. It was, however, felt by some that the gas supplier should take more of an active role in this area and that advances in technology such as smart meters should be put to better use to detect cases of gas theft.</t>
  </si>
  <si>
    <t>Cadent / Traverse: Customers in Vulnerable Situations, Phase 2, June 2019</t>
  </si>
  <si>
    <t>Accent report for GDNs on GSOP - Phase 1, May 2019</t>
  </si>
  <si>
    <t>Gas Distribution Network GSOP planned works report, PSR customers, GP strategies &amp; tti global, July 2019</t>
  </si>
  <si>
    <t>Verve, August 2018, Customer and expert views on Cadent's plans to reduce its business carbon footprint</t>
  </si>
  <si>
    <t>Feedback from DNVGL, September 2019</t>
  </si>
  <si>
    <t>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For disruption caused by customers being off gas, 81% of respondents said that they would most like Cadent to focus on timeliness, with alternative cooking / heating provisions receiving 19% of the vote and advanced compensation receiving no votes.
When asked if Cadent could find ways of reducing (all types of) disruption how much did they think bill payers would be willing to pay, 50% said nothing, 29% said less than £2 and 21 % between £2 and £3.</t>
  </si>
  <si>
    <t>Held at 3 sites across 3 Cadent regions and involved 96 members of the public. Customers stated that Cadent needs to give them at least 6 weeks notice in advance of a loss of gas for 3-5 days. Some customers expect longer. Customers also expect a single point of contact to provide updates before, during and after the work - someone involved in the work on the ground, rather than someone in a call centre. Customers also stated that they would like to know the reason for the work and why it is happening in winter if so. Several groups expected that Cadent collaborate with gas suppliers or local service providers to contact customers, however customers were unsure what to expect in terms of sharing personal data between organisations.
Customers had mixed expectations when discussing  Cadent's role in keeping customers safe, warm and independent. Some customers felt that Cadent have a responsibility to ensure customers can still heat their homes and provide electric heaters or even hotel accommodation. Others felt that with enough notice, they could make their own arrangements. Customers did not expect Cadent to provide cooking solutions. A few suggested hot plates.  Most customers did not consider access issues, but when prompted said that Cadent should ensure parking and road access was maintained.</t>
  </si>
  <si>
    <t xml:space="preserve">The third Cadent customer forum had 104 customer participants in sessions held across the 4 Cadent regions in April and May 2019. See below for views on time-bound appointments.
Planned interruptions
Time without gas: Most participants said it was reasonable to be without gas for the current average duration of a planned interruption in Cadent areas (6 hours). Additionally, the majority of customers were willing to wait up to 8 hours to be reconnected. Customers emphasised that time of day and weather conditions mattered when discussing how long is too long to be without gas: it is more important to be reconnected in a timely manner during colder winter months, particularly for customers in vulnerable situations. Customers are not as bothered about length of time without gas if a planned interruption mainly happens during typical working hours. 
Provisions: Some customers said that they would probably manage without provisions, especially if the planned interruption was not longer than 24 hours.  
However, others identified heating and cooking facilities as ‘basic’ entitlements, which they think all customers should have access to within 24 hours.
Some customers had more specific views on current and additional suggested provisions: Most customers feel they would already have groceries and therefore would not need them to be provided by Cadent. A few customers said that a temporary cooker would not be adequate to use when cooking for a large family.
Some customers said they would not make use of a gym shower, and would rather go 24 hours without showering. Temporary accommodation was seen by some customers as being a requirement after 24 hours to provide them with access to heating, shower facilities, and cooking facilities. Customer suggestions of additional provisions included: subsiding electricity bills directly or through vouchers to offset use of heaters; other heating alternatives such as electric blankets, hot water bottles, or snap-packs; and, providing takeaway or a microwave to ensure access to hot food. 
Unplanned interruptions
Time without gas: During an unplanned interruption, customers still expected their gas to be reconnected within 8 hours, which is below Cadent’s average of 11 hours. The amount of time customers were willing to go without gas again depended on factors such as weather and vulnerability. Similar to discussions on planned interruptions, customers emphasised the importance of not being without gas for too long during winter months, and said that customers in vulnerable situations should be prioritised in getting reconnected more quickly if possible. Whilst customers wanted to be back on gas as soon as possible, they understood potential emergency implications, such as safety precautions and assessing the severity of the problem, could affect length of time to be without gas. 
Provisions: Most customers feel that provisions should be offered to all customers, especially in the winter or to people in vulnerable situations. This view was more prevalent if the interruption were to last more than 24 hours, and largely consistent with views expressed regarding provisions expected during a planned interruption. However, there was no clear consensus on the time when these provisions should be provided to customers with some suggesting they would require support after 2 hours, whilst other saying they could go up to 24 hours before requiring support from Cadent. Some customers believe it is not Cadent’s responsibility to provide some of the proposed provisions such as temporary accommodation or groceries. Customers also discussed additional suggestions for Cadent to provide such as Electric Blankets. In Birmingham, however, some customers think Cadent should focus on providing its existing set of provisions rather than adding to them. Some customers were concerned that Cadent staff would be distracted providing provisions instead of reconnecting the gas. 
</t>
  </si>
  <si>
    <t>Several customers expect some sort of compensation for the inconvenience of an interruption and suggested that they get reimbursed for a proportion of their gas bill.</t>
  </si>
  <si>
    <t xml:space="preserve">Many professionals feel that the CIVS they support may be more at risk from the dangers of CO than the general population. The reasons for this were largely around maintaining household safety features not being a priority when someone is already struggling to manage day to day life or is ‘stuck in their ways’. Several referred to the responsibilities of landlords and housing associations, with some highlighting that these responsibilities may not be met and that those who own their property may subsequently be more at risk than those who rent. Another key reason was around accessibility: whether someone has the capacity to remember to service appliances or recognise an alarm going off and what it means, whether they have the mobility to set up or respond to an alarm, and whether or not they have access to information. 
Individuals particularly at risk may be those in the communication needs category. However, accessible equipment is available, so it’s about having those discussions and providing those links to design and provide alarms according to the sensory assets and needs of the individual. Awareness raising could also be made more accessible, for example, to the Deaf community by sharing translated videos on Facebook via RAD, which would likely go viral.
Professionals were informed of Cadent’s intention to provide information and free CO alarms to those at risk/without one. When asked how best to go about promoting these alarms to the groups they work with suggestions were: 
• campaigns directed at children
• basing a TV advert on the Age UK advertisements where two people discuss a topic
• working with trusted networks such as care providers and support workers (by attending internal team meetings)
• partnering with community organisations such as Disabled Living to promote through established events and newsletters
• partnering with large scale public services such as councils fire services and established partnership networks
• let people know in person during a visit and reassure them it’s free whilst keeping information giving brief
• provide a leaflet with symptoms
• ensure clarity when explaining and do so in a way that does not create fear
• provide information on a life skills leaflets that also informs young adult householders how to (e.g.) bleed radiators and reduce energy use. 
Many professionals also felt that the CIVS they support would benefit from free home safety checks, largely because again, they may have limited awareness or lack the resources to arrange for safety checks to be carried out without support, and to provide peace of mind in the knowledge their environment is safe (which could have significant positive impacts on many of these customers). 
All customers who were asked were aware of the dangers of CO, and most of them didn’t consider themselves at risk as they had alarms, though a couple of them did not. There was an even spread of preferences for promoting information on CO and receiving an alarm. Suggestions for promoting information on CO and receiving an alarm included: 
• working with the fire service and council (avoiding duplication of services) 
• and the NHS
• approaching family members
• TV, newspapers and inclusion on a gas bill
• talking to customers whilst in their homes
• leaflets, post and emails, social media
• working with community groups
• promoting through schools. 
Further discussions were around accessibility, highlighting the importance of getting out into the community and speaking to people face-to-face and giving information in accessible formats as well as alarms adapted for sensory needs e.g. a flashing light or pager. One highlighted the importance of providing this free service to those who can’t afford to buy an alarm. Several customers (all were asked) felt that free appliance and home safety checks would be beneficial, for reasons including, being unable to afford to arrange it themselves and peace of mind as well as general safety. However, a few deemed it unnecessary as they already have these arranged privately or they are provided through other organisations, such as the council or a gas supplier. 
</t>
  </si>
  <si>
    <t>Customers assigned a high priority to the provision of intelligent CO alarms, with some customers describing this as 'brilliant' or 'fantastic'.</t>
  </si>
  <si>
    <t>The March 2019 Cadent Customer Forum on carbon monoxide and fuel poverty involved 100 members of the public across 4 locations and found that customers do not automatically think that addressing fuel poverty and CO is Cadent's responsibility. They asked "Why Cadent?" and instead pointed to the government and individuals as responsible actors. However, some participants thought Cadent should take action and redirect profits towards helping people within their network.
However, when considering what actions Cadent should take if it were to act in this area, across all locations, the majority of participants chose the most extensive and expensive investment option (option 5: existing service plus free CO alarms for all customers on emergency visits and for most vulnerable: locate CO and repair / replace problematic appliances) as they thought the cost (£0.558 per customer per year) was reasonable and the issues were serious and important. Most participants stated that they wanted larger scale action (relative to distributing CO alarms only on home visits) and would be willing to pay more. Participants also pushed back on footing the whole bill as they thought some money should come from Cadent profits.
It was noted that Cadent, as a regional monopoly, was uniquely placed to address CO poisoning as everyone at risk in a certain region is a Cadent customer. Participants agreed that customers on the PSR and those with low income should be targeted for detector distribution. However, they also thought that non-PSR customers may be the hardest to reach as they are not tied into charity and social security networks and everyone is vulnerable to CO. Participants wanted Cadent to do more and provide more free CO detectors. Some also thought that the Government  should require CO detectors in all homes.</t>
  </si>
  <si>
    <t>not raised unprompted by customers. Customers feel it should be possible to get Cadent included on gas bills. They are unlikely to engage with any detailed breakdown of the bill but feel it should be available for others to see</t>
  </si>
  <si>
    <t xml:space="preserve">Stakeholders agreed that the approach to vulnerability should follow a social model i.e. acknowledge that it is a person's environment, in conjunction with access to services, that renders someone vulnerable. Lifestyle changes need to be accounted for in definitions of vulnerability (family breakdown, recently left care/ prison etc). Should also consider unstable incomes in combination with low income. 
Generally, GDNs have very similar understanding of vulnerable customers’ needs and offer similar support, but wording used around eligibility is not always consistent.
Generally, customers experiencing vulnerability are well served by the Gas Networks. The RIIO framework has been effective in embedding good practices for vulnerable customers. 
GSoPs are critical in providing a safety net. The area for improvement is in customer awareness / coverage of PSR and awareness of the GSOPs.
</t>
  </si>
  <si>
    <t xml:space="preserve">Most customers agreed that customers in vulnerable situations, including those on the PSR and dependent children, should first and foremost have access to provisions during planned interruptions. </t>
  </si>
  <si>
    <t xml:space="preserve">Of the 523 PSR customers that responded to the GSOP planned works postal survey, the overall satisfaction score, when asked how happy they were with the effort to inform them about gas replacement work, was 8.85. 248 of these PSR customers were Cadent customers and gave a score of 8.75, which was the lowest for the networks. When asked how happy they were that their gas supply was restored as soon as possible, the average satisfaction score was 8.75, with Cadent scoring the lowest at 8.57. When asked about the length of their interruptions, 62% of customers were interrupted for 8 hours or less. For Cadent, this was 54%. When asked what options would have improved the process of getting the gas supply back on, 17% of Cadent PSR customers said and update by text / phone or email and 13% said the ability to choose a timeslot - the industry-wide percentages were 15% and 13% respectively. For those that chose a text / phone / email update, when asked which method in particular they would prefer, 74% of Cadent PSR customers chose face to face, 3% email, 17% text and 18% phone call - the industry-wide percentages were similar. For those Cadent PSR customers that expressed a preference for a timeslot, 67% chose a 2 hour timeslot and 23% a 4 hour timeslot. Again, the industry-wide percentages were similar. Customers were then asked, what should happen if they fail to meet the appointment time to get their gas back on (in addition to providing a revised time). 40% of Cadent PSR customers wanted an apology, 67% wanted an explanation and 18% wanted compensation. The industry-wide percentage for those wanting compensation was 16%.  </t>
  </si>
  <si>
    <t xml:space="preserve">Some are aware of the potential for hydrogen to replace natural gas and feel this should be a focus. </t>
  </si>
  <si>
    <t>Challenges references to hydrogen as a “renewable” gas as much of their hydrogen will be obtained from methane reformation with CCS, including the HyNet scheme.  So they should be using a different term e.g. “clean” or “low carbon”.
Also, state it is not accurate to describe HyDeploy as introducing “clean hydrogen power” as HyDeploy is primarily about blending gas into the grid that serves peoples homes, and so “power” has nothing to do with it.  They should just say “clean hydrogen that’s compatible with everyday gas appliances”</t>
  </si>
  <si>
    <t xml:space="preserve">
I agree that the section on decarbonisation is a bit confused. What does “Show how hydrogen gas can be used as a renewable alternative fuel” mean? How is tacking theft of gas a significant issue from an environmental perspective?
It feels a bit weak to talk about EV charging and waste management when they had the opportunity to talk about the urgent need to decarbonise and converting natural gas to hydrogen to reduce uncaptured GHG emissions.</t>
  </si>
  <si>
    <t>The 25 April 2019 London stakeholder event had 80 attendees. For disruption caused by digging holes in the road or on private land, 47% said that they would like Cadent to fill in the holes quicker, with 37% voting for ensuring that property / the neighbourhood looks like it did before works started and 16% wanting better communication.</t>
  </si>
  <si>
    <t>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Roadworks and the subsequent congestion delays was the disruption that 75% of respondents said they would like Cadent to work hardest to eliminate. 51% of respondents said that they would like Cadent to focus on multi-utility working i.e. working with other utilities to carry out works simultaneously or one after the other with respect to roadworks disruption. 35% said that they would like to see greater timeliness so that roadworks were completed quicker. The other two options: communications and off-peak working received 8% and 5% of votes respectively.
When asked if Cadent could find ways of reducing (all types of) disruption how much did they think bill payers would be willing to pay, 50% said nothing, 29% said less than £2 and 21 % between £2 and £3.</t>
  </si>
  <si>
    <r>
      <rPr>
        <b/>
        <sz val="11"/>
        <color theme="1"/>
        <rFont val="Calibri"/>
        <family val="2"/>
        <scheme val="minor"/>
      </rPr>
      <t xml:space="preserve">Public reinstatement:  </t>
    </r>
    <r>
      <rPr>
        <sz val="11"/>
        <color theme="1"/>
        <rFont val="Calibri"/>
        <family val="2"/>
        <scheme val="minor"/>
      </rPr>
      <t xml:space="preserve">Customers are most impacted by traffic. They find that congestion is particularly disruptive because it affects their everyday routines. They wish diversions were better researched to suit the local area, and signposted further in advance. Some customers wish traffic flow to were managed manually, not with contra-flow traffic lights, especially during rush hour. Interestingly, customers in London were less annoyed relative to other locations. Here, customers explained that they took the tube when road congestion was particularly bad. In comparison, customers were less impacted by noise. They understood that noise was inevitable, and recognised there wasn’t a time that would be good for everyone. Daytime hours were deemed most appropriate, and customers wanted to know when noise would be at its worst. Customers articulated that safety is very important to them. However, safety considerations did not have an impact on them personally. Most customers assumed that we were discussing the safety of passers-by, but several customers articulated that the safety of workers was also important to them. The main take-away from the safety discussion was that customers want safety measures to be standardised across sites, e.g. consistently space for pedestrians, pushchairs, and wheelchairs. Similarly, many customers articulated that the environment was important to them, but they had not thought that they were personally experiencing environmental effects. They pointed out that people with asthma would be more impacted.
Multi-utility working is the idea that multiple utilities companies - e.g. water, telecommunications, or gas companies - can coordinate work in the same holes, in a similar timeframe to minimize the number of times a street needs to be dug-up. At the first customer forum, it was suggested as a way to minimise disruption. Customers saw “huge community benefits” to MUW, and overwhelmingly agreed that it made sense from a resident and customer perspective. They liked how MUW would require companies to be proactive, e.g. planning maintenance further in advance. Here, detailed planning was viewed as a positive. Some customers thought that legislation was necessary. They foresee pushback from companies, and think stricter government regulation is the way forward. On a more local level, some customers thought that the local council could be involved in coordinating the works. Despite the strong support of MUW from a customer perspective, they anticipate pushback from utilities companies relating to accountability, responsibility, and cost. If no one has stepped up to coordinate (e.g. local councils, Cadent themselves) and there is no legislation, then MUW is idealistic. One participant described it as a “logistical nightmare.”
</t>
    </r>
    <r>
      <rPr>
        <b/>
        <sz val="11"/>
        <color theme="1"/>
        <rFont val="Calibri"/>
        <family val="2"/>
        <scheme val="minor"/>
      </rPr>
      <t xml:space="preserve">Private reinstatement: </t>
    </r>
    <r>
      <rPr>
        <sz val="11"/>
        <color theme="1"/>
        <rFont val="Calibri"/>
        <family val="2"/>
        <scheme val="minor"/>
      </rPr>
      <t xml:space="preserve">All customers emphasised quality of private reinstatements, and wanted to know Cadent would go ‘above and beyond’ to ensure as much of a like-to-like end result as possible. They particularly wanted to be reassured about the quality of contractors, and that materials used to be of a high standard. If a like-to-like end result is not possible, customers highlighted communication as extremely important: Customers want someone to talk to before work starts, who can explain why and how the reinstatement will be carried out, what materials will be used, and what to expect in terms of end result. Customers want someone to talk to after work is done if they are unhappy with the end result. Customers prefer a good quality job rather than a short time frame, providing there is clear communication and updates throughout the reinstatement. Some customers said they did not see a problem with private reinstatements lasting longer than five days, if this would lead to better quality of works. However, they would like to be informed about duration of works, allowing them to plan ahead.
</t>
    </r>
    <r>
      <rPr>
        <b/>
        <sz val="11"/>
        <color theme="1"/>
        <rFont val="Calibri"/>
        <family val="2"/>
        <scheme val="minor"/>
      </rPr>
      <t xml:space="preserve">
</t>
    </r>
  </si>
  <si>
    <t>Sharing of vulnerability data between GDNs and DNOs needs to account for the different ways that vulnerabilities interact with gas/electricity.</t>
  </si>
  <si>
    <t>Most customers are not aware of Cadent as an organisation as they haven't had to deal directly with them before. There was also a minority of customers who hadn't thought about the necessity for a gas distribution network or how gas reaches their homes. Even among customers who had heard of Cadent, there was a limited understanding of its role.
Many of the experts interviewed had a good high level knowledge of what Cadent is and does, however, some had not heard of Cadent.</t>
  </si>
  <si>
    <t xml:space="preserve">Of the 523 PSR customers that responded to the GSOP planned works postal survey, the overall satisfaction score, when asked how happy they were with the effort to inform them about gas replacement work, was 8.85. 248 of these PSR customers were Cadent customers.  When asked what options would have improved the process of getting the gas supply back on, 17% of Cadent PSR customers said and update by text / phone or email and 13% said the ability to choose a timeslot - the industry-wide percentages were 15% and 13% respectively. For those Cadent PSR customers that expressed a preference for a timeslot, 67% chose a 2 hour timeslot and 23% a 4 hour timeslot. Again, the industry-wide percentages were similar. Customers were then asked, what should happen if they fail to meet the appointment time to get their gas back on (in addition to providing a revised time). 40% of Cadent PSR customers wanted an apology, 67% wanted an explanation and 18% wanted compensation. The industry-wide percentage for those wanting compensation was 16%.  </t>
  </si>
  <si>
    <t xml:space="preserve">The majority of customers would like Cadent to provide timeslots, they view this as ‘brilliant’. During the discussion there was no consensus over the length of the timeslot due to customers’ different lifestyles and needs. Some customers just wanted to get the gas turned back on. At the end of the discussion, when customers were asked to choose between a 1 hour, 2, hour, 4 hour or no timeslot, the most popular option was a 2 hour timeslot. However, some customers were more concerned about efficiency of the gas reconnection (e.g. engineer arriving within agreed timeslot) rather than the length of the timeslot. 
Customers still want timeslots for unplanned interruptions. However, compared to planned interruptions they are more flexible and are willing to have longer appointment slots between 4 and 8 hours. They again emphasised that they would like Cadent to prioritise safety and for customers in vulnerable situations to be reconnected first, instead of focusing on length of timeslots. Customers said that if they were not in when Cadent engineers came to reconnect them, then leaflets should be left for them to call back and arrange suitable times for reconnection. However, they would like the message to be retained that the reconnection should be as soon as possible. 
Of the 523 PSR customers that responded to the GSOP planned works postal survey, the overall satisfaction score, when asked how happy they were with the effort to inform them about gas replacement work, was 8.85. 248 of these PSR customers were Cadent customers.  When asked what options would have improved the process of getting the gas supply back on, 17% of Cadent PSR customers said and update by text / phone or email and 13% said the ability to choose a timeslot - the industry-wide percentages were 15% and 13% respectively. For those Cadent PSR customers that expressed a preference for a timeslot, 67% chose a 2 hour timeslot and 23% a 4 hour timeslot. Again, the industry-wide percentages were similar. Customers were then asked, what should happen if they fail to meet the appointment time to get their gas back on (in addition to providing a revised time). 40% of Cadent PSR customers wanted an apology, 67% wanted an explanation and 18% wanted compensation. The industry-wide percentage for those wanting compensation was 16%.  
</t>
  </si>
  <si>
    <t>Trusted to act for society</t>
  </si>
  <si>
    <t>When thinking about trust in a general sense, the factors that are raised as most essential in building trust in a company are largely related to consumer interactions, including: the quality of the product / service, the quality of customer service and the cost of the product / service. If Cadent’s aim is to be trusted by customers, there is general consensus that raising awareness of the company is a prerequisite
o However, there may be risks associated with increasing awareness of Cadent (irrespective of communication channel) among the general public:
• Initial reactions to information about Cadent demonstrate that in the context of receiving only limited information about Cadent, customers can react with cynicism or suspicion
• There is a risk of a potential negative halo effect of being linked to gas suppliers (who are seen by some to exploit their domestic customer base) 
o Some, therefore, question whether Cadent should instead aim to be a responsible company 
• The public rarely raise issues around companies’ wider responsibilities, obligations or how it behaves with respect to the rest of society when considering trust 
o Though widely publicised scandals are often referenced when considering drivers of distrust in companies (e.g. Oxfam) 
• Most participants struggle to engage with the phrase ‘trusted to act for society’
o ‘Society’ is seen to be a broad term and one that is hard to define
o Some participants feel uncertain of their place within society
o There are some negative connotations with the phrase; British society is currently considered to be highly fragmented 
o Instead, acting for communities or local communities appears to resonate more strongly with customers, as it connotes a warmer, closer feeling of togetherness than ‘society’ that feels remote and separate from ‘us’
• When probed specifically on the idea of ‘going above and beyond’ to be ‘trusted to act for society’, members of the public raise the following:
o Being environmentally friendly/ enhancing the environment 
o Treating staff well (e.g. paying a fair wage, providing mental health support) 
o Supporting/ investing in charities or local communities
o Supporting, educating and engaging younger generations (e.g. delivering educational programmes in schools)
o Paying taxes fairly (mentioned by a minority) 
• A smaller number spontaneously say that being transparent demonstrates that companies are acting in the best interests of their customers and society more broadly 
• In terms of specific actions required to be ‘trusted to act for society’, most feel that the same type of initiatives as noted above (environmental, supporting charities) are the best way for Cadent to demonstrate this. 
o Indeed, some customers feel that Cadent’s position as a monopoly means that it is more important for them to take these actions</t>
  </si>
  <si>
    <t>Financial and corporate governance</t>
  </si>
  <si>
    <t xml:space="preserve">• There is a general agreement among the public that whilst individual customers would be unlikely to look at this information themselves, they do feel that it is important that it is available for those who do want to have access to it 
o The majority of customers prioritise service provision and reassurances on safety and ease of use, over transparency on its tax affairs
• There is general agreement that paying UK taxes and meeting their legal obligations is a positive and should therefore be communicated loudly and clearly
o Communication and information on meeting its tax obligations could potentially augment trust in Cadent among its customer base
o However, there is consensus that the likelihood of looking up or investigating tax activity of a large organisation is minimal
o There is also a fear that any details shared regarding tax could be hidden or complicated by the use of financial jargon and would therefore be difficult to access
• There is some concern among customers about the implications of having foreign investors, so they are often reassured to learn that Cadent pays its taxes in the UK
o The general public do become cynical and uncomfortable about investors, expressing concerns that they will be exploited financially or that organisations are driven to meet the financial demands of the investors as a priority
• As a rule of thumb, customers feel that greater transparency was beneficial, however, many also worry that the external accreditation could be overly burdensome and expensive (which may be reflected in their bills)
o This view is particularly prominent among the small and medium sized businesses
</t>
  </si>
  <si>
    <t>Fair executive and leadership pay</t>
  </si>
  <si>
    <t>Connections</t>
  </si>
  <si>
    <t>NERA &amp; Traverse: Revealed Preference Valuation of Avoiding Gas Supply Interruptions, 28 May 2019 (to be added)</t>
  </si>
  <si>
    <t>NERA &amp; Traverse: Estimating Customers' Willingness to Pay for Changes in Service during RIIO2, 28 May 2019</t>
  </si>
  <si>
    <t>Benefits Transfer Study, NERA, February 2019</t>
  </si>
  <si>
    <t>Overall messages</t>
  </si>
  <si>
    <t>Delivering a resilient network to keep the energy flowing safely and reliably</t>
  </si>
  <si>
    <t>Network Asset Risk Measures</t>
  </si>
  <si>
    <t>Delivering metallic mains replacement</t>
  </si>
  <si>
    <t>London Medium Pressure Programme</t>
  </si>
  <si>
    <t>Entry capacity enablement</t>
  </si>
  <si>
    <t>Optimising capacity between transmission and distribution</t>
  </si>
  <si>
    <t>Actively facilitating demand side response efficiencies</t>
  </si>
  <si>
    <t xml:space="preserve">Making the commercial framework work for our customers </t>
  </si>
  <si>
    <t>Providing a quality experience to all of our customers, stakeholders &amp; communities</t>
  </si>
  <si>
    <t>Minimum standards</t>
  </si>
  <si>
    <t>Customer satisfaction improvements</t>
  </si>
  <si>
    <t>Quick quotes – improving our connections service</t>
  </si>
  <si>
    <t>Establishing and raising the bar for all our customer and stakeholder experiences</t>
  </si>
  <si>
    <t>Providing time bound appointments</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</si>
  <si>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The scaled domestic evaluation of offering customers time slots for restoring gas supply were £1.97 and £3.40 for 4-hour and 2-hour time slots respectively.
For non-domestic customers, the scaled WTP for offering time slots for restoring gas supply was zero as the WTP for changes in the package of services was not significantly different from zero. However, there was some indication from non-domestic customers that they would be willing to pay for certain service improvements separately. In the case of time slots, the WTP estimates provide an upper bound for valuations and were £1.93 and £15.32 for 4 hour timeslots and 2 hour timeslots respectively.</t>
  </si>
  <si>
    <t>NERA and Traverse were commissioned by Cadent to "triangulate" the willingness to pay evidence prepared. The £ valuation assigned to different service levels per customer per year, on average across all regions was as follows. For a change in service level from current practice (no time slots but aim to reconnect by 8pm) to 4 hour time slots, low (L), central (C) and high (H) domestic customer valuations were: £1.97 (L &amp; C) and £3.86 (H). For a change in service level range from 4 hour to 2 hour time slots, low (L), central (C) and high (H) domestic customer valuations were: £2.11 (L &amp; C) and £4.13 (H).  They found that WTP was higher than average in NW England and lower than average in the West Midlands, N.London and the East of England. For non-domestic customers, the low case was £0 across all service levels. For a change in service level from current practice (no time slots but aim to reconnect by 8pm) to 4 hour time slots the central and high case valuations are both £1.93. For a change in service level from 4 hour to 2 hour time slots, central (C) and high (H) non-domestic customer valuations were: £12.79 and £13.39 respectively. Non-domestic WTP did not vary by region.</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</si>
  <si>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The scaled domestic evaluation of offering customers time slots for restoring gas supply were £1.97 and £3.40 for 4-hour and 2-hour time slots respectively.
For non-domestic customers, the scaled WTP for offering time slots for restoring gas supply was zero as the WTP for changes in the package of services was not significantly different from zero. However, there was some indication from non-domestic customers that they would be willing to pay for certain service improvements separately. In the case of time slots, the WTP estimates provide an upper bound for valuations and were £1.93 and £15.32 for 4 hour timeslots and 2 hour timeslots respectively.                                       NERA and Traverse were commissioned by Cadent to "triangulate" the willingness to pay evidence prepared. The £ valuation assigned to different service levels per customer per year, on average across all regions was as follows. For a change in service level from current practice (no time slots but aim to reconnect by 8pm) to 4 hour time slots, low (L), central (C) and high (H) domestic customer valuations were: £1.97 (L &amp; C) and £3.86 (H). For a change in service level range from 4 hour to 2 hour time slots, low (L), central (C) and high (H) domestic customer valuations were: £2.11 (L &amp; C) and £4.13 (H).  They found that WTP was higher than average in NW England and lower than average in the West Midlands, N.London and the East of England. For non-domestic customers, the low case was £0 across all service levels. For a change in service level from current practice (no time slots but aim to reconnect by 8pm) to 4 hour time slots the central and high case valuations are both £1.93. For a change in service level from 4 hour to 2 hour time slots, central (C) and high (H) non-domestic customer valuations were: £12.79 and £13.39 respectively. Non-domestic WTP did not vary by region.</t>
  </si>
  <si>
    <t>Measuring and enhancing accessibility and inclusivity</t>
  </si>
  <si>
    <t>Rapid response to your enquiries and complaints</t>
  </si>
  <si>
    <t>NERA also noted that as part of the PR19 business planning process, SES Water estimated the value of resolving customer contacts, enquiries and complaints first time around to avoid repeated contacts on the same issue. They estimated that increasing the percentage of contacts resolved first time round by 1% was worth 1.6p per household. NERA adjusted this to reflect the ration of gross annual pay in England &amp; Wales to that of Sutton &amp; East Surrey to give a figure of 1.2p per household as a more realistic estimate in Cadent's areas.</t>
  </si>
  <si>
    <t>Better roadworks information</t>
  </si>
  <si>
    <t>Coordinating with others</t>
  </si>
  <si>
    <t>Rapid reinstatement</t>
  </si>
  <si>
    <t xml:space="preserve">The domestic WTP for a reduction in the number of excavations in roads per month (compared to 21,000) was zero for 18,000, 16,000 and 14,000. For non-domestic customers, the WTP was zero.
</t>
  </si>
  <si>
    <t xml:space="preserve">NERA also considered benefits transfer methods for valuing traffic disruption / congestion, focusing on the valuing the loss of people's time. NERA provide a basic example of the process for valuing a 48 hour disruption, which leads to a diversion which adds 1.2km to each affected user's journey at an average speed of 49.8km/hour giving an expected duration of delay per vehicle of 0.024 hours. Using Department for Transport guidance the average number of vehicles per hour for a minor road in an urban area is assumed to be 92. Applying a cost of delay per hour of £17.05, again using Department of Transport figures, adjusted to reflect Cadent's areas, gives a total cost of delay of £1,807.03. The costs of delay would vary by region, whether it is weekend or weekday disruption, the type of vehicles involved, the type of road, the length of any diversion and whether there is narrowing or shuttling (which require adjustments to the assumed speed). </t>
  </si>
  <si>
    <t>Getting our customers back on gas</t>
  </si>
  <si>
    <t>Survey of 791 households affected by interruptions. Customers' willingness to pay to avoid gas supply interruptions as the total cost the average household incurs when taking mitigating actions, which incorporates the market price of each action and the share of survey respondents undertaking them. When the whole sample is considered, without differentiating by interruption type or weighting to control for sampling issues, the average expenditure customers' attributed to supply interruptions amounts to £30.42 per household, implying that customers would have been willing to pay that amount, on average, to avoid the interruption. Food expenditure is the key driver of customers' cost - expenditure on takeaways and eating out accounts for 77.6% of total cost, whilst travel costs and purchasing of equipment drive only 16.5% and 5.8% of it. Whilst food expenditure is the largest driver of cost, it is not the most common action that customers undertake to mitigate the interruption - that is increasing the utilisation of electrical appliances for heating, cooking and boiling water. Since the unit cost of purchasing food is high relative to the cost of using electrical appliances, this drives the estimate of willingness to pay despite affecting fewer people (15%). Valuations were weighted by household size and socio-economic group to improve the representativeness of the sample.  The weighted estimate ranged from £27.35 to £33.05 depending on the method used - the combination of SEG and household size weights increased the value to £31.72. The analysis concludes that customers' WTP is driven by food expenditure regardless of the type of interruption. Higher valuations apply to longer interruptions: the average valuations range from £7.90 to £21.6 per household for short interruptions (less than 24 hours) and £22.6 to £35.90 per household for long interruptions (longer than 24 hours).  These results are likely to constitute a lower bound on the societal value as it does not account for inconvenience to the customer, Cadent's own costs to manage the incident and externalities.</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</si>
  <si>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a decrease in the probability of short unplanned interruption to supply was £1.16. £1.5 and £1.69 per customer per year for a 1/400 probability, 1/550 probability and 1/650 probability respectively (compared to 1/250). For non-domestic customers, the WTP was zero. For a decrease in the hours of short unplanned interruption (compared to 20 hours) the scaled WTP was £2.91, £5.83, and £8.74 for 15 hours, 10 hours and 5 hours respectively. The scaled WTP for a decrease in probability of long unplanned interruption to supply (compared to 1/2000) was £0.31, £0.46, and £0.62) for 1/3000, 1/4000 and 1/6000 probabilities respectively. 
For non-domestic customers, the scaled WTP for each 1 hour reduction in the length of short interruptions was zero as the WTP for changes in the package of services was not significantly different from zero. However, there was some indication from non-domestic customers that they would be willing to pay for certain service improvements separately. In the case of an hour's reduction in short unplanned interruptions, this was £2.30 per hour. NERA recommend applying a valuation range from zero to this value. Values were also specifically assigned to a decrease in the probability of a long unplanned interruption to supply, giving an upper bound valuation of was £4.03, £6.04, and £8.05 for 1/3000, 1/4000 and 1/6000 probabilities respectively (compared to 1/2000) . 
The scaled domestic WTP for reducing the length of time it takes to carry out work (compared to 3 days) was £3.14 and £5.60 for 2 days and 1 day respectively. For non-domestic customers, the scaled WTP was zero, but the CE estimate of £8.23 for every day by which the time to carry out work is reduced provides an upper bound valuation.</t>
  </si>
  <si>
    <t xml:space="preserve">NERA drew on existing valuation evidence and adjusted it to perform "benefits transfer" valuation research. For supply interruptions, NERA drew on reports by London Economics for Ofgem as part of the RIIO-1 process which looked at both gas and electricity interruptions. Evidence was also drawn from the water sector, specifically water company PR19 business plans. NERA noted that the Value of Lost Load (VoLL) results for the gas sector were the most applicable to Cadent but that evidence from the water and electricity sectors could also provide a potential sense check on results. NERA summarised the most comparable willingness to accept (WTA) and willingness to pay (WTP) values from the London Economics / Ofgem VoLL studies together with results from the water sector and converted them into a value that corresponds to the type of interruptions experienced by Cadent customers, which average around 11 hours. These results show that the value of avoiding an electricity supply interruption is around twice as high as the value of avoiding a gas supply interruption. The value of an unplanned gas interruption in £ / outage / customer was £25.67 compared to £58.36 for electricity. The value of a water supply interruption was found to be extremely high relative to estimates for gas and electricity at £468.60 (but noted that there could be comparability issues given the generally shorter duration of water interruptions). Similar results were found for industrial and commercial customers with values in £ / therm ranging from £0.99 (adjusted for price changes since the study) to £8.64 for gas and from £31.51 to £44.10 for electricity.
</t>
  </si>
  <si>
    <t>Personalising  welfare facilities</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</si>
  <si>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the provision of welfare services during interruptions was zero for offering further facilities to customers known to be in vulnerable situations, £2.82 for offering facilities for customers believed to be in vulnerable situations and £3.48 for offering facilities and providing additional services such as restoring supply before other customers.
For non-domestic customers, the scaled WTP was zero, but there was evidence of WTP for offering facilities and providing additional services, such as restoring supply before other customers of £10.33, which provides an upper bound valuation.</t>
  </si>
  <si>
    <t xml:space="preserve">NERA and Traverse were commissioned by Cadent to "triangulate" the willingness to pay evidence prepared. The £ valuation assigned to different service levels per customer per year, on average across all regions was as follows. The three service level ranges were defined as follows: (0-1): current minimum standards to offering further facilities to customers known to be in vulnerable situations, (1-2): offering further facilities to customers known to be in vulnerable situations to offering further facilities to customers believed to be in vulnerable situations (2-3): offering further facilities to customers believed to be in vulnerable situations to offerng alternative facilities and do more such as restore supply more quickly. For the (0-1) service level for domestic customers, the low and central case valuation was zero and the high case valuation was £0.84. For the (1-2) service level for domestic customers, the low and central case valuation was £2.82 and the high case valuation was £4.89. For the (2-3) service level for domestic customers, the low and central case valuation was £0.66 and the high case valuation was £1.60. There were some regional variations with domestic WTP higher than average in N.London, NW England and the East of England, and lower than average in the West Midlands.For non-domestic customers, the only non-zero valuations were £5.21 for the high case for service level (1-2) and £5.12 for the central and high cases for service level (2-3). There were no variations across regions.  </t>
  </si>
  <si>
    <t>Identifying your needs and joining up support services</t>
  </si>
  <si>
    <t>CO awareness</t>
  </si>
  <si>
    <t>Going beyond to strive to never leave a customer vulnerable without gas</t>
  </si>
  <si>
    <t>Emergency call handling</t>
  </si>
  <si>
    <t>Emergency response</t>
  </si>
  <si>
    <t>Fuel Poor interventions</t>
  </si>
  <si>
    <t>Income and Energy Advice</t>
  </si>
  <si>
    <t>New Funding Approach trial in England</t>
  </si>
  <si>
    <t>MOBs customer outcome scorecard</t>
  </si>
  <si>
    <t xml:space="preserve">To inform the NERA / Traverse report: Revealed Preference Valuation of Avoiding Gas Supply Interruptions, 28 May 2019, 791 households affected by interruptions were surveyed. The MOBs sample consisted of only 18 respondents, interrupted for 8.8 days on average. The shares of respondents mitigating MOBs interruptions was considerably higher compared to other interruption types and therefore the average cost of the interruption was also higher with an average valuation of £458 per household. Consistent with other interruption types, the valuation is primarily driven by food expenditure. Given the small sample size, the report states that these results are not robust. </t>
  </si>
  <si>
    <t>Improving the environment and leading the transition to a sustainable energy system</t>
  </si>
  <si>
    <t>Addressing losses from our network</t>
  </si>
  <si>
    <t>The WTP evaluation for domestic customers for a decrease in the proportion of gas lost through leakage was zero for 0.45%, 0.35% and 0.25% (compared to 0.6%). For non-domestic customers, the WTP for every percent decrease in the proportion of gas lost through leakage was zero.</t>
  </si>
  <si>
    <t xml:space="preserve">NERA and Traverse were commissioned by Cadent to "triangulate" the willingness to pay evidence prepared. The £ valuation assigned to a % reduction in leakage per customer per year, on average across all regions was zero for both domestic and non-domestic customers across all service levels and cases. </t>
  </si>
  <si>
    <t xml:space="preserve">The WTP evaluation for domestic customers for a decrease in the proportion of gas lost through leakage was zero for 0.45%, 0.35% and 0.25% (compared to 0.6%). For non-domestic customers, the WTP for every percent decrease in the proportion of gas lost through leakage was zero.   NERA and Traverse were commissioned by Cadent to "triangulate" the willingness to pay evidence prepared. The £ valuation assigned to a % reduction in leakage per customer per year, on average across all regions was zero for both domestic and non-domestic customers across all service levels and cases. </t>
  </si>
  <si>
    <t>Tackling the theft of gas</t>
  </si>
  <si>
    <t>A carbon neutral business</t>
  </si>
  <si>
    <t>The February 2019 NERA Benefits Transfer Study considered BEIS estimate of the social cost of carbon dioxide emissions, quoting a cost of £66 per equivalent tonne of carbon dioxide in their central case for 2018, increasing to £77 in 2028 and ranging from £99 to £116 over the same period in the high case. NERA notes that BEIS also provide estimates of the carbon dioxide equivalent values resulting from using a litre of petrol or diesel as road fuel with between 0.00207 and 0.00213 equivalent tonnes of carbon dioxide per litre of petrol and between 0.00242 and 0.00251 per litre of diesel. NERA also noted that the social cost per tonne of other vehicle pollutants are also available.</t>
  </si>
  <si>
    <t>Zero waste to landfill</t>
  </si>
  <si>
    <t>Supporting our people to reduce their emissions</t>
  </si>
  <si>
    <t>HyNET North West – demonstrating at scale</t>
  </si>
  <si>
    <t>Hydrogen blending – testing future pathways</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</si>
  <si>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The scaled domestic WTP for an increase in the proportion of gas that comes from green sources (compared to 0.5%) was £3.01, £5.48 and £6.23 for 1%, 1.5% and 2% respectively.
For non-domestic customers, the scaled WTP was zero, but the CE estimate provides an upper bound of £14.50 for every percent increase in the proportion of gas from green sources.</t>
  </si>
  <si>
    <t>Hydrogen readiness in the North West</t>
  </si>
  <si>
    <t>Supporting off-grid communities</t>
  </si>
  <si>
    <t>Our community fund</t>
  </si>
  <si>
    <t xml:space="preserve">Supporting employee volunteering </t>
  </si>
  <si>
    <t>Our charitable giving</t>
  </si>
  <si>
    <t>Customer bill transparency</t>
  </si>
  <si>
    <t>A fair dividend policy</t>
  </si>
  <si>
    <t>Clear corporate and financial governance</t>
  </si>
  <si>
    <t>Ethical employer</t>
  </si>
  <si>
    <t>Turning insight in to action</t>
  </si>
  <si>
    <t>Stakeholder Engagement on UK challenges</t>
  </si>
  <si>
    <t>Sharing innovation learnings</t>
  </si>
  <si>
    <t>Other</t>
  </si>
  <si>
    <t>Clear up of disused sites</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</si>
  <si>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additional clean up of disused sites (compared to zero sites) was £3.36, £6.13 and £6.76 or 4, 8 and 11 sites respectively.
For non-domestic customers, the scaled WTP was zero, but the CE estimates provide an upper bound of £1.54 for every additional cleared up disused site.</t>
  </si>
  <si>
    <t>Business Options Testing - Quantitative phase - Final Results, Traverse, 16 August 2019</t>
  </si>
  <si>
    <t>Public Consultation, Cadent Business Plan Options Testing - qualitative phase, Traverse, August 2019</t>
  </si>
  <si>
    <t>Workshops with customers in MOBs, BOT, Traverse, August 2019</t>
  </si>
  <si>
    <t>Future generations workshops, Traverse, August 2019</t>
  </si>
  <si>
    <t>Workshops with ESL and non-English speakers, Traverse, August 2019</t>
  </si>
  <si>
    <t>Workshops with customers in fuel poverty, Traverse, August 2019</t>
  </si>
  <si>
    <t>Employee workshop, Traverse, August 2019</t>
  </si>
  <si>
    <t>Business customer workshops, Traverse, August 2019</t>
  </si>
  <si>
    <t>CIVS engagement, Traverse, August 2019</t>
  </si>
  <si>
    <t>Fourth Customer Forum, Traverse, June 2019</t>
  </si>
  <si>
    <t>Fifth Customer Forum, Traverse, August 2019</t>
  </si>
  <si>
    <t>Maintaining our network of pipes to provide a continued reliable service was ranked highly by participants because it is Cadent’s “core” work.</t>
  </si>
  <si>
    <t xml:space="preserve">Participants in all groups ranked ‘Maintaining our network of pipes to provide a continued reliable service’ highly because they believe this is important for keeping customers safe and is essential to reduce the need for emergency repairs. Some mentioned that it should be a priority because it is Cadent’s “core” work.
</t>
  </si>
  <si>
    <t>Most participants agreed that maintaining our network of pipes to provide a continued, reliable service was incredibly important and should not need defining as a priority because it was a core part of Cadent's role.</t>
  </si>
  <si>
    <t>Participants considered some priorities as fundamental to Cadent’s operations (for example ‘Maintaining our networks of pipes...’) and therefore most ranked these as important, while a few marked them as the lowest priority for the same reasons.</t>
  </si>
  <si>
    <t>Maintaining pipes and reducing disruption were prioritised as they were seen as fundamental to gas distribution. However, others felt that as core services it should be unnecessary to prioritise them in this exercise.</t>
  </si>
  <si>
    <t>The highest scoring priority was ‘Maintaining our network of pipes to provide a continued reliable service’ (9.56%).</t>
  </si>
  <si>
    <t xml:space="preserve">In the domestic BOT survey, the least ambitious option for metallic mains replacement was the most popular receiving 45% of the votes. The most ambitious option (an additional 40km replaced per network per year) received 30% of the vote and the middle option received 25%. For fuel poor customers, option 1 was even more strongly favoured with 51% of the votes. This was supported at a regional level where option 1 was the favoured option in all four regions. For the businesses surveyed, option 3 became the favoured choice with 39% of the vote compared to 36% for option 1. For small businesses with 10-49 employees, option 2 was the favoured choice with 36% of the votes.
</t>
  </si>
  <si>
    <t>Some respondents believed that Cadent should upgrade its infrastructure for example by replacing gas mains.</t>
  </si>
  <si>
    <t>see above</t>
  </si>
  <si>
    <t>London participants' opinions on London-specific pipe replacement were similar to those expressed by all participants on pipe replacement in general, although it was acknowledged that closures and disruptions are fairly common in London already.</t>
  </si>
  <si>
    <t>Participants generally felt that education and awareness is critical to demand management. Some suggested that a clear message is needed to encourage businesses to reduce their demand, outlining why it’s important and how it might benefit them.
• Many participants felt that the feasibility of a demand-reduction scheme would depend on individual businesses and how they would be impacted. For example, some businesses are in older, larger properties that are less energy efficient and more reliant on gas heating; and restaurants have unpredictable trends in usage and some are completely reliant on gas, therefore could not have their gas turned down or off.
• Some businesses reported that they were already as efficient as possible, and could not do more.
• Some participants were concerned about how unexpected demand might be managed if demand-reduction contracts are in place, and whether it might put businesses’ finances or reputations at risk.
For some participants, no amount of financial incentive would compensate for damage to reputation from a supply disruption.
• Participants were most interested in direct financial incentives, such as tax relief or use- based price reductions. They were also interested in free services and support schemes, such as free annual gas checks, assessments and advice to reduce use and bills, inefficient heating system upgrades, savings or interest-free investment schemes on alternative systems and efficient technology (such as heat pumps), or subsidised insulation. Some mentioned reputational incentives, such as awards for the greenest businesses or a ‘Top 10 UK Savers’ list.
• Some participants felt there should be pressure from government and/or Ofgem for demand management, while a few felt that government regulations already ensure that businesses are efficient. Participants regulation to define insulation standards; fines for overuse or high demand; and enforcement through licences and rates.
Most participants felt that timing was the most crucial factor for enabling businesses to turn down or off their supply. Some said they could consider changing their business hours to align better with peak demand. They would prefer that demand reductions are for short periods, outside of work hours, during summer. If demand is to be reduced in winter, participants said that it can’t be for long periods or over a whole weekend as buildings will lose heat. A few participants suggested that Cadent offer flexibility for businesses to vary times of demand reduction.
• Some participants noted health and safety considerations (such as legal minimum temperatures) which Cadent could support businesses in addressing.
• Some businesses would be able to turn down or off by having their employees work remotely or in a more mobile, flexible way.
• It was suggested that in colder periods businesses lower the temperature by 1 degree (this would have a negligible impact on employees while reducing demand) and that employees be encouraged to wear warmer clothes.
Other ideas from participants for reducing demand
• Partner with gas suppliers for consistency across the gas industry.
• Invest in research and development.
• Provide tailored options or approaches suitable to particular business needs.
• Provide grants for businesses to invest in more efficient and/or green technology.
• Incentivise or support businesses to be more energy efficient – for example, improved insulation, installing ceilings, and replacing or insulating pipes.
• Take a technological approach to support demand management processes, generate data and better understand gas use (for example smart meters).
• Prioritise converting smaller businesses to alternative sources (they are less impacted and easier to switch), to compensate for the demands of larger businesses.</t>
  </si>
  <si>
    <t>The means of receiving compensation generated differing views. Some participants felt that cheques are outdated and that Cadent should explore alternative means (such as discounted bills), while others feel cheques are better as it provides customers with a choice.</t>
  </si>
  <si>
    <t>Some participants felt they would rather Cadent was realistic in their promises, or under- promised and over-delivered, to manage customer expectations. Some felt that safety should not form part of the customer standards or be seen as Cadent going ‘above and beyond’, as excellence in safety should be a basic standard, not an aspiration. Some participants wanted Cadent to exceed minimum standards established by Ofgem, and were happy to pay for better service. However a few were concerned about customers who may not be in a position to pay higher bills because others would prefer to pay for better service. A few participants highlighted the importance of Cadent ensuring that minimum standards are upheld by subcontractors, or alternatively to reduce the amount of sub- contracting to ensure exceptional service.
Key themes in customer standards:
• Service that is reliable, efficient and of a high standard
• Communication and brand
• Transparency, honesty and trust
• Customer service
• Prioritising customers in vulnerable situations
• Minimising disruptions
• Environment
• Fair pricing
Some participants felt that compensation would be more relevant than provisions, although noted it may not be feasible (given the administrative burden and potential cost) and perhaps should be covered by insurance. However, some participants felt that for businesses reliant on gas, it could be preferable to provide an alternative gas supply rather than compensation or electric provisions. Some participants felt that compensation for one day would not be necessary, but important for interruptions of more than a day. Some participants felt that bigger businesses could better absorb the cost of lost earnings or have better insurance whereas smaller businesses would be much more at risk. Suggestions for compensation included basing it on a percentage rebate of bills or a percentage of earnings, and that it should be paid for every hour the gas supply is down as this would incentivise Cadent to deliver better service.</t>
  </si>
  <si>
    <t>Comfortably the most popular theme was communication and customer service – across all locations. The next most popular themes were around the core work that Cadent does – ‘doing the work well’ and ‘safety’. Across locations there was some variation however, where safety and doing the work well were seen as markedly less important in Manchester and London, respectively, than elsewhere.
A number of participants felt that Cadent needed to ‘get the basics right’ before they started to look at going ‘above and beyond’.
A common theme, particularly when discussing the ‘quick wins’ Cadent should look to secure, was that any communication with customers relies heavily on customers knowing who Cadent is.</t>
  </si>
  <si>
    <t>Overall participants found the current compensation levels satisfactory and appropriate. Some noted that the compensation levels act as a performance incentive for the company (especially those around Providing Gas Connections) but most participants discussed them as means of recovering the costs customers would incur in a service failure. Some participants, however, felt that they were too generous and encouraged a culture of compensation. These participants suggested that any financial penalties imposed on gas companies should be invested in initiatives that had a wider community benefit. A recurring complaint was that most of the compensation packages were not automatic and had to be claimed by those affected. Participants felt that this placed an unfair burden on customers and that the process should be amended, especially for those who were registered on the PSR. Another frequent request was for the compensation to be paid directly (for example – a voucher in the post) rather than deducted from customers’ gas bill. Participants suggested that this would feel more tangible and personal even though the overall financial result would be the same. There was some concern that all compensation trigger points were linked to timetable slips and some queried if this was an accurate indicator of quality.
Emergency response and repair provoked the liveliest discussion across both workshops as customers could relate to it the most because of personal experience. While some argued that they would not expect compensation for unplanned works as it was not within gas companies’ control, others insisted that in this scenario, customers would incur the biggest cost as they could not prepare for it. The compensation for driveway reinstatement divided opinion with some describing it as excessive while others were sympathetic to those who might be severely inconvenienced by it. Some participants felt that the compensation should be structured differently and increase exponentially, for each day customers are without gas or be higher during the winter months. Participants felt that this would not only encourage gas distribution companies to resolve the issue more quickly but it would also recognise the increasing cost and inconvenience customers experience. Another request was for the reinstatement compensation to be packaged differently and customers to be compensated per day (after the initial 5 days) as opposed to in increments of 5 days.
Participants felt that giving 5 days notice for carrying out planned works that could interrupt supply was insufficient and asked for this to be amended and brought in line with Cadent’s more generous standard of 28 days. Participants struggled to engage with the topic of connections as none of them had any experience with it and they could not imagine what they might expect in those circumstances. There were mixed views on the compensation levels associated with the minimum standards for connections. While some participants found them broadly satisfactory, some questioned whether compensation should be given at all given that the potential inconvenience would not be significant.</t>
  </si>
  <si>
    <t xml:space="preserve">Communications was a big issue, from Cadent to the customer (where clarity and regularity were valued) and from the customer to Cadent (where ease was valued – both in terms of speed and the customer not having to repeat themselves). The tone of communications also arose as an example of good customer service – being polite, non-patronising and clear. The question of Cadent’s core responsibilities arose again, where some customers thought the focus should be on delivering ‘your day job’ – hassle-free, safe work that minimises disruption – while others felt Cadent needs to go ‘above and beyond’. Delivering on promises and taking responsibility when things go wrong were two key, examples of what these core responsibilities looked like for customer service. Another key theme was that customers wanted to be made to ‘feel like an individual’. In practice this meant speaking to a human, rather than a machine, not reading from a script and showing empathy with the customer. There was some support from some participants for an online chat function that would allow customers to do other things at the same time. 
</t>
  </si>
  <si>
    <t xml:space="preserve">Overall MOBs customers favoured being given a timeslot for having their gas switched back on, but that such slots should be convenient to customer routines and needs and that Cadent needed to maintain regular communication with customers. </t>
  </si>
  <si>
    <t>Most participants agreed that Cadent should be working towards enabling customers to
select time-slots (of about 2 hours) for interruptions and reinstatements.</t>
  </si>
  <si>
    <t>Despite some participants having had negative experiences with timeslots (reliability and missed appointments), they were generally seen as a basic and essential service to deliver. Participants wanted timeslots to be as soon as possible to get businesses back onto gas, ideally within business hours and as precise as possible (slots of no more than 1-4 hours). Participants felt that communication is key – customers should be provided clear information, and regular updates, along with a realistic indication of how long the task may take. Send text messages to provide timeslots and phone 30 minutes before arrival. A few participants suggested that there be compensation if Cadent doesn’t deliver to the agreed timeslots.</t>
  </si>
  <si>
    <t xml:space="preserve">There was strong support for timeslots (particularly 1-2 hour ones for planned interruptions) as they would allow people to plan around them much more easily. </t>
  </si>
  <si>
    <t>Customers believed that communication could be improved (especially with respect to planned and unplanned works and changes to bills) and Cadent should be more accessible with a greater social media presence. Some felt that Cadent should be more transparent about their work, plans and policies. Others said that Cadent should be more customer focused.</t>
  </si>
  <si>
    <t>Participants often discussed providing training for all employees, because anyone might engage with customers. Improved training for CLOs, engineers and site workers was specifically mentioned, such that they have all the necessary information, can feel more comfortable engaging with public, and can be more effective in communicating works with customers. 
Participants considered communication as critical to better customer experiences. It was seen to significantly influence customers’ reactions, garnering understanding and patience, enabling customers to plan and make provisions. 
Participants felt that Cadent’s approach to communication should:
– be honest and transparent, to manage expectations;
– be accurate and consistent;
– be accessible (including to non-English speakers) and tailored to customer needs;
– be personalised and/or localised;
– be in advance of planned interruptions;
– provide regular (or even live) updates;
– provide a single point of contact;
– explain why interruptions are happening and what the outcome will be;
– include information explaining the works and who is doing them; and
– manage the tension between inconvenience and safety by clearly communicating safety issues.
Participants felt that a variety of tools are needed, mentioning the following:
– digital signs (showing what is happening and why);
– social media;
– face-to-face or door-to-door (although people are often out);
– an app (with live status updates);
– linking updates to Google Maps;
– a portal;
– collaborating with gas suppliers and local authorities to spread information; and
– the website (with real time updates).
Many participants focused on two-way communication as something that needs to be improved upon in order for Cadent to fulfil its obligations to customers. Examples given included asking for and implementing customer feedback, keeping customers informed of both short-term changes that might affect them, and being transparent about long-term strategic or operational changes as they develop. Some participants pointed out that improved two-way communication could help Cadent empathise with customers who are having a negative experience, for example long-term interruptions.</t>
  </si>
  <si>
    <t>Accessibility was prioritised on the premise of equality. Cadent were seen to be responsible for customers’ safety and inclusion.</t>
  </si>
  <si>
    <t>When asked "which one single improvement could we make to reduce disruption the most?",  around 25% of respondents chose "providing clearer and more timely information".</t>
  </si>
  <si>
    <t>Non-digital methods of providing roadworks information were mainly preferred over digital across all roadworks except for long delays on major roads where participants felt that it was worth it to invest in methods that would have wider reach. Participants opted for communications methods that they thought would be practical, cost-effective and reach the right audience. Door-knocks were largely seen as a futile exercise if done during the day as most people would not be at home and a nuisance if done during the evening. Similarly, many suggested that it is unreasonable to expect drivers to be checking Cadent’s site and social media channels. In the main, participants considered paid adverts (TV, Google or social media) to be too expensive and therefore inappropriate. Update boards sited on the affected roads were the most preferred communications method alongside information printed on Cadent fencing barriers. Participants suggested that these will be quickly spotted by affected drivers and give them the information they required to continue their journey. Other methods suggested by participants included: push notifications via Google maps, equip Cadent vans with digital boards and leave sticky notes on locals’ doors informing them of the works.</t>
  </si>
  <si>
    <t>When asked "which one single improvement could we make to reduce disruption the most?", the most widely endorsed improvement, with over a third of respondents expressing support, was "working with other utilities to plan work together".</t>
  </si>
  <si>
    <t>Some participants felt that with time and effort multi-utility working would be achievable, however others felt that the barriers would be too significant to overcome. Perceived barriers included:
– disagreements over financial responsibilities;
– companies working to different timetables;
– clarity of accountability, risk and liability (for example if there are damages);
– clarity of responsibility for reinstatement and the quality thereof;
– lack of support from local authorities (as they profit from permits);
– companies not allowing collaborative working; and
– work being subcontracted.
Some participants feared that customers (despite having indicated a preference for this approach) would be dissatisfied with the length of disruption; and permits (which are time restricted) would incur higher costs. Some participants raised concerns about health and safety, particularly potential increase in risk to workforce. Participants generally felt that multi-utility working would need a coordinator, and wondered if this should be the role of Cadent or local authorities.</t>
  </si>
  <si>
    <t>There was a clear preference in both locations for a more ambitious approach to multi-utility working that ensures benefits are shared between businesses and residents, rather than prioritising businesses - more than 70% chose the more ambitious of the two options presented. There was general support for the principle of multi utility working in the discussions, with some participants thinking it should be a standard, because of the cost saving (as less holes would need to be dug) but recognising that it would require co-ordination between companies. There was however, scepticism from some participants about whether it could work, considering there are so many independent factors it would rely on.</t>
  </si>
  <si>
    <t xml:space="preserve">With respect to filing in holes on customers' property after engineering work, the favoured option in the domestic BOT survey was the least ambitious: to fill in holes within 3 days as a minimum performance level (an improvement on current performance where this is the average) with 66% of the votes. The alternative - filling in holes within a day - received 34% of the votes. For the businesses surveyed, the results were similar with a 63% / 37% split between option 1 and option 2 and with zero employee businesses showing the strongest preference for option 1 (67%). A regional breakdown backed up this finding, with option 1 being the most preferred in each of the four regions surveyed. </t>
  </si>
  <si>
    <t>Participants gave reducing roadworks and other disruptions from repairs a fairly low priority because they felt that disruption was a necessary inconvenience for safeguarding the gas supply. However, some highlighted the disproportionate impact on shift and home workers.</t>
  </si>
  <si>
    <t>Participants generally felt that disruption was inevitable although a few wanted adequate warning so that they could plan ahead.</t>
  </si>
  <si>
    <t>The majority of participants ranked the priorities that are fundamental to Cadent’s operations as most important such as ‘minimising disruption from our works’. Groups often spoke about working with local authorities. They suggested that further engagement with local authorities could support better traffic diversion planning, advanced planning of works, and ensure that work is efficient and of a higher quality. Participants reiterated the importance of site teams or engineers being visible on site and approachable, and some suggested having signs when staff are not on site explaining why (for example, “No one is on site because testing is taking place”). Participants generally felt that the options were feasible and some thought they were not particularly ambitious. There was an acknowledgement that reinstatements could be a reputational risk and participants therefore favoured shorter times. Some participants considered if work could be done at night or on weekends to improve customer experience. However, some noted that Cadent gets complaints and fines for out-of-hours work and there was some concern that working 24/7 could be expensive and lead to significant bill increases.</t>
  </si>
  <si>
    <t>Some respondents suggested that Cadent should focus on working to a higher standard and improving their operations, particularly by completing work as quickly, reliably and safely as possible and minimising disruption to roads and gas supply.</t>
  </si>
  <si>
    <t>When asked about the length of interruptions, the current average length of 11 hours for all interruptions was thought to be reasonable (as was anything up to 24 hours). Customers were divided on whether it was worth paying a little extra to reduce the length of interruption by up to an hour. It was agreed that he acceptable length of interruption would vary according to need and the time of year. It was also agreed that communication was key and suggested eye catching letter drops, texts or calls, and use of neighbours / residents associations.</t>
  </si>
  <si>
    <t xml:space="preserve">Participants across all three workshops agreed that information and communication regarding safety and timelines would be the first thing needed during interruptions, including details of expected timelines. Participants also saw it as important that Cadent provides regular updates and communication such as text messages or leaflets. Some commented that they should be able to contact Cadent directly. Others emphasised the need for a range of flexible communication options so that customers can choose how to receive updates. Many participants believed that providing heating for the elderly and help for those with medical conditions should be a priority within the first six hours. 
</t>
  </si>
  <si>
    <t xml:space="preserve">
Some participants felt Cadent could be incentivised to be more proactive to reduce the number of interruptions, and that an outstanding level of service would be having no unplanned interruptions. Many participants felt that keeping customers informed (being transparent about potential delays) and doing a good job without return visits would be more important than the length of interruptions. Some participants felt that customers are less concerned about interruptions in summer, and a few were surprised that customer views weren’t more seasonally focussed. One group suggested that planned works not occur in January and February, although questioned how the workforce would be managed. Participants highlighted the importance of prioritising customers in vulnerable situations, but some felt that staff are not adequately trained in detecting and responding to vulnerable situations.
Some participants noted that the length of interruptions is based on a variety of factors and that reducing it will come at a cost, due to the need for additional equipment and greater staff capacity and skills. One group felt that if the reinstatement is done correctly, customers should be reconnected to gas within the same day. Participants did not consider the options to be particularly different or ambitious, mentioning time frames of 3-5 hours as being very ambitious. Some felt that the status quo was already low. One group felt it should be possible to limit planned interruptions to 1 hour, but others were not sure that would be achievable. Some groups discussed the possibility of new technology that might enable maintenance to be completed without having to interrupt supply at all. Some participants reiterated the need to prioritise according to customer needs.
Participants felt strongly that 100% communication should be the minimum standard, however understood the practical challenges of achieving that, such as: accessing correct, sufficiently detailed contact information; hard to reach customers and planned works starting ahead of schedule, compromising proper communication.
</t>
  </si>
  <si>
    <t xml:space="preserve">Generally customers were fairly unconcerned about reducing average re- connection time and selected the least ambitious option for this aspect. Reasons included that the amount of time is minimal and therefore ‘not worth it’, it’s better to do the job well than to rush or ‘cut corners’ and that interruptions don’t affect them very much. However, some customers felt that it was worth reducing the time by 30 minutes or an hour, and spending the 11p, as some people are impacted heavily by interruption or it reduces inconvenience, which is of value. Some also felt that weather is a factor as to whether it would be worthwhile (i.e. in colder weather it is more urgent to get heating back on quickly). The most ambitious option was most popular regarding preventative work, because prevention saves time and money and reduces risk. Visually impaired customers were particularly concerned about communication and being guided through switching the gas on or off. They flagged a service called ‘be my eyes’ which enables someone else to direct them whilst being able to see what’s in front of them via a phone.
 </t>
  </si>
  <si>
    <t xml:space="preserve">There was very little support for reducing the average length of interruption from 10 hours, with the overwhelming majority overall supporting Option 1. While the number of people voting on this was much smaller in London and Ipswich (it was limited to return customers only) there was a general split into those who wanted no change (8 and 14 respectively) and those who wanted the average length of interruption reduced to 9 hours (6 and 17 respectively). When discussing the scenarios, 24 hours was seen as acceptable amount of time to be off gas for most people, although there was a recognition that this would be different for vulnerable people.
 </t>
  </si>
  <si>
    <t>In the previous customer forum, we asked customers whether Cadent’s plans to reduce their average length of interruption from 10 hours to 9 hours was ambitious enough. Most customers said there was no difference as it was only an hour. Cadent took this information away, reworked the options and put forwards the following three packages: 1. limited ambition: maintain current level of service with average length of interruption of 9 hours; 2. Ambitious: Reduce average length of interruption to 8 hours by end of RIIO-2 (at a cost of £.07 in 2021, £0.00 thereafter till 2026); 3. Very ambitious: Reduce average length of interruption to 7 hours on average by end of RIIO-2 (at a cost of £0.11 in 2021, £0.01 thereafter until 2026). The 9-hour option was the most popular across all workshops except for Manchester where it came second. When deciding which option to go for, participants described being guided by three factors: value for money, will it help those in need of extra support? and is it ambitious enough? Some of those who opted for the 9 hour option did so because it offered improvement at no extra cost. In contrast, those who chose the 7 hour option felt that two extra hours without gas would cost them more than the 11p add-on to the bill. There was a shared view that customers registered on the PSR or businesses are more sensitive to any interruption and any drive towards reducing the average length of interruption would ultimately benefit them. Some participants felt that there was not sufficient differentiation between the options and 2 hour reduction was not big enough to persuade them to accept a bill increase.</t>
  </si>
  <si>
    <t>Participants saw provisions as essential (particularly for customers in vulnerable situations), as part of delivering to basic human rights and to those at greatest risk. Although it was noted that the seasons influence customer needs, there is a risk of customers being opportunistic, and that sometimes by the time Cadent responds to a customer request, the gas is already back on. Participants generally felt that the ambitious option did not seem ambitious. Participants felt that provisions must be tailored and that customers should be asked what they want, because needs differ e.g. rural / commercial customers. Some participants considered that ‘above and beyond’ would include:
– providing compensation automatically without customers asking for it; and
– providing money or food for customers in vulnerable situations.
A few participants suggested that where provisions are electric, that Cadent would need to compensate customers for increased electricity bills. Some participants suggested that external bodies may be able to help with customers in vulnerable situations. One group noted that Community Liaison Officers (CLOs) could play a useful role. Some participants suggested that Cadent follow up with customers to make sure the provisions are working and that customers have what they need. A few participants felt that the big challenge with provisions is providing hot water, which some considered as the most important provision. The suggestion of providing temporary accommodation stimulated diverse discussions. One group suggested that instead of paying for accommodation, Cadent could support customers with claiming home insurance, perhaps working with insurance companies. One group suggested partnering with food apps rather than paying for people to eat out but come back to a cold house.</t>
  </si>
  <si>
    <t xml:space="preserve">Participants generally felt it was more important to reduce the length of interruptions than provide provisions for businesses, especially as some have contingencies or recovery plans that consider loss of heating, hot water and gas. Business customers support prioritising high-risk or high-dependency organisations, suggesting the use of a database for knowing where to focus efforts. Generally, participants did not expect Cadent to provide business provisions and felt they would be unable to provide suitable provisions. Although, a few liked the idea of providing heaters (and resulting electricity costs). A few participants suggested an optional provisions scheme, so some businesses can choose to keep their bills cheaper. Participants felt that the need for provisions would depend on the business and their dependency on gas. Participants expected Cadent to prioritise businesses reliant on gas (such as nursing homes), offering a tailored approach based on specific needs. A few participants suggested keeping costs down by collecting and reusing appliances at the end of the interruption.
 </t>
  </si>
  <si>
    <t>Supporting customers in vulnerable situations’ was the second highest priority (9.19%). On provisions, the most popular choice was the most ambitious, and expensive option – Option 3. In Manchester, Birmingham and London there was no more than 3 votes difference between the options, while in Ipswich it was significantly higher, with Option 3 scoring more than Options 1 and 2 combined. The strongest theme was that vulnerable people should be prioritised, whether for time off gas or provisions.</t>
  </si>
  <si>
    <t>Overall, participants felt strongly that the package of provisions during interruptions should be tailored and decided on following an individual assessment that also takes into account the seasonal variations. Participants considered a “free for all” approach unnecessary and costly. They did not think that Cadent should let people choose the provisions themselves as this could open the system to abuse. Another frequently raised point was the unexpected cost that some of those items could impose on customers. For example, there was a widely shared concern that electric products (such as electric fan heaters) were more expensive to use than their gas alternatives which would leave customers with higher energy bill. Participants felt that an advance warning about this or even some financial support would be necessary. Some participants suggested that Cadent should not offer items that most households had anyway (such as electric kettles) and should instead invest in products customers would need but were unlikely to have access to. There were also some queries whether it was Cadent’s role to offer those provisions or whether this was something that should be provided by gas suppliers/local services.
The top 5 most frequently prioritised services were: oil-filled radiators, liaison/welfare officer, mini-oven w/ grill &amp; hot place, prioritise vulnerable/older customers and individual assessments. Some of the new provisions individual customers suggested included: hot water bottles, blankets, gas bottles for BBQ and microwave.</t>
  </si>
  <si>
    <t>Participants rated " supporting customers in vulnerable situations" highly.</t>
  </si>
  <si>
    <t>All participants felt locking cooker valves were a good idea especially for those with dementia, learning difficulties or mental health problems, and families with children. Some thought that all households should have this, whereas some believed only customers in vulnerable situations should be provided with one. Many believed Cadent should work with other GDNs to roll out initiatives like this. Others mentioned working with social services and mental health service providers to identify customers who would benefit from a locking cooker valve.</t>
  </si>
  <si>
    <t xml:space="preserve">With respect to supporting customers in fuel poverty, the least ambitious option (providing 6,250 fuel poor connections and offering income and energy advice to 18,000 customers at a cost of £0.18 per customer bill per year in 2021 increasing to  £0.26 by 2026) received the most votes in our domestic BOT survey (46%). The most ambitious option received fewest votes (21%) and the middle option received 32% of the votes. These options were characterised by offering additional fuel poor solutions (new insulation, new boilers etc) and offering energy and income advice to greater numbers. Each of the regions also ranked option 1, 2 and 3 in order of preference. Businesses surveyed provided a consistent message with 42% favouring option 1. </t>
  </si>
  <si>
    <t>Participants rated " tackling affordability and fuel poverty" highly, noting the potential fatal consequences of fuel poverty. However, some thought that this was an issue for government.</t>
  </si>
  <si>
    <t>Some participants ranked ‘Tackling affordability and fuel poverty’ highly. Bengali participants highlighted the importance of helping customers in vulnerable situations or those than cannot afford their bills, some commenting that helping communities and charities is one way to achieve this. However, others felt this is not a priority because it should not be Cadent’s responsibility. Some suggested pressure should be put on gas companies instead to help people manage their spending.</t>
  </si>
  <si>
    <t>Tackling fuel poverty was prioritised on the premise of equality. Cadent were seen to be responsible for customers’ safety and inclusion.</t>
  </si>
  <si>
    <t>Tackling affordability and fuel poverty was the third highest priority (9.04%). The most ambitious option, Option 3 (provide 6,250 new connections to households in fuel poverty, provide other fuel poor solutions to 15,000 households in fuel poverty and offer energy and income advice to 34,000 customers), was the most popular.
There was a level of concern that this was outside of Cadent’s role - some felt there was more personal responsibility needed.</t>
  </si>
  <si>
    <t>After discussion, several participants changed their view of the importance of improving service for customers in MOBs after hearing an explanation of why it is a priority for Cadent.</t>
  </si>
  <si>
    <t>Participants were asked about provisions for customers living in flats and apartments. There was real surprise at the level of difference in delays for customers living in flats, with some customers horrified at the length of time. The trend across all provisions was for them to be sent out early – within a week of first contacting Cadent. This was most strongly the case with what could be seen as the ‘basics’ of staying warm (oil filled radiators – 88 participants felt it should be sent out in the first week), clean (portable hot showers - 70) and with hot food (mini-oven with grill and hotplate – 85). When given an opportunity to suggest an additional provision, 18 participants felt that food vouchers should be included. While a timeline for delivering them was often not given, where it was, 5 people voted for first day to 1 week; 4 voted for 1-2 weeks; and 1 voted for 2-5 weeks. On provisions there was a strong sense that it should be driven by need, particularly as this allows Cadent to prioritise the elderly and those with young children and avoids giving out appliances that don’t get used. A number of approaches to publicise the provisions were discussed, but the most popular was door-to-door engagement, with a Royal Mail-style ‘Sorry we missed you card’ – preferably handwritten – used if no-one answered the door.</t>
  </si>
  <si>
    <t>Participants were presented with three options with respect to the treatment of theft of gas. Option 1: continue with the current funding arrangements (45% of costs), Option 2: fully funded or Option 3: Cadent can receive an incentive (50% of rev=covered revenue). Option 3, which would allow Cadent to incentivise gas recovery, was by far the most popular when participants voted – in both locations it scored more than Options 1 and 2 combined. Some participants suggested an ‘Option 4’ instead of the available options, these suggestions ranged from charging the thief for the cost of recovery to prioritising preventative action. Some participants however felt that not being able to fully recover costs would encourage Cadent to take pre-emptive or preventative action to stop it happening in the first place. There was some pushback from other participants, who questioned how realistic it was to expect Cadent to prevent gas theft.</t>
  </si>
  <si>
    <t xml:space="preserve">With respect to becoming a carbon neutral business, the least ambitious option was marginally more popular in our domestic BOT survey, receiving 38% of the vote, compared to 34% and 28% for the more ambitious options 2 and 3. Option 1 was to purchase energy from renewable sources for offices and depots, send no avoidable waste to landfill and purchase the latest low emission diesel vehicles. Options 2 and 3 were more ambitious, with option 2 also offering zero emission first responder vehicles in London and electric vehicle charging points at every depot and office site and option 3 additionally offering zero emission first responder vehicles across all networks, purchasing approved carbon offsets for residual emissions and providing home electric vehicle charging for first responders and support for other employees.  The regions were split with two favouring option 1 (with N.London showing a clear preference with 50% of votes) and two favouring option 2. For the businesses surveyed, the message was slightly different, with option 2 being the most favoured option with 36% of the vote with options 1 and 3 receiving 33% and 30% respectively. However, for zero employee businesses, the pattern was the same as for domestic customers, with option 1 being favoured with 41% of the vote.  </t>
  </si>
  <si>
    <t xml:space="preserve">Sustainability and being carbon neutral were seen as important by MOBs customers, but customers were divided on whether this was a priority for Cadent or Government. </t>
  </si>
  <si>
    <t xml:space="preserve">Participants ranked ‘Becoming a carbon neutral business’, and ‘Leading the way for energy companies in decarbonising UK energy’ highly.
Many Polish participants ranked this priority highly, commenting that it is necessary for an energy company to try to reduce their environmental impacts. This option was seen as slightly less important amongst Bengali women, although some Bengali men ranked it highly.
At the Polish workshop, different environmental measures were discussed. The ranking of importance of measures varied among different groups within the Polish workshop. Participants believed it is important to use renewable energy in Cadent’s operations and thermal plants, but some stated that Cadent should focus on reducing the CO2 impact from gas rather than decarbonising their business.
Electric vehicles were ranked as the highest priority by one group and of low priority by another. Those that ranked it as less important believe it would reduce any advantage of lowering carbon emissions whereas others thought this is important to improve air quality and set an example for other companies. Carbon offsetting also caused debate: one group was supportive of it, whereas others positioned it as low priority because they believe direct action should come first.
 </t>
  </si>
  <si>
    <t>Some participants felt that Cadent has a responsibility to safeguard the planet for future generations. However some participants disagreed, stating that Cadent should focus on key deliverables. The majority of participants understood the need to improve Cadent’s environmental footprint. Most participants agreed that the biggest challenge would be influencing the behaviour of contractors. This is because if Cadent stipulates that contractors should be environmentally friendly, this could incur additional costs. There were some disagreements around the use of electric vehicles. Some participants felt this was a good idea, however a few participants argued that the additional cost accrued when charging the vehicles would outweigh any benefits.
Most participant groups felt that Cadent has an obligation to minimise its negative ecological impact. Examples given included reducing its carbon footprint, investing in renewable energy sources, and minimising disruption to wildlife during reinstatements. A few participants suggested that Cadent should do a better of job of promoting its current conservation efforts as this presents a good branding opportunity, especially for younger customers.</t>
  </si>
  <si>
    <t>Protecting the environment was prioritised as it was seen as a current issue, particularly in the context of future generations. It was seen as something that Cadent, as a large GDN, can do something about. It was therefore seen to be Cadent’s responsibility.</t>
  </si>
  <si>
    <t>When ranking environmental priorities, "removing avoidable plastics from our operations", "use more recycled materials" and "set a target of 95% of spoil to be diverted from landfill" scored second, third and fourth highest respectively (out of a total of 14 options).</t>
  </si>
  <si>
    <t>At the Polish workshop, different environmental measures were discussed. The ranking of importance of measures varied among different groups within the Polish workshop. All groups ranked "Use more recycled materials and recycle more" somewhere within their top priorities, with some viewing it as the most important because it is a simple and achievable measure. 
"Use less paper, water, energy and fuel" was also ranked highly with many participants saying that achieving ‘zero-waste’ is an effective way to proactively become carbon neutral. "More efficient use of pipes to reduce the amount of plastic we need" was also ranked as high priority due to the large scale of Cadent’s pipelines.</t>
  </si>
  <si>
    <t>The majority of participants understood the need to improve Cadent’s environmental footprint. Many participants felt that Cadent was already doing a lot to achieve this, but that these initiatives were not being communicated about enough internally. Examples given included removing single-use plastics, and not handing out stationery unnecessarily.</t>
  </si>
  <si>
    <t>The initiatives in the ‘Zero waste to landfill’ commitment were generally thought to be low cost and easy to deliver, albeit limited in their impact.</t>
  </si>
  <si>
    <t>Participants felt that electric vehicles are still too “niche” and expensive and believe electric charging stations will be available at other public locations, so funding should not be focused here. Participants commented that training staff to be environmentally friendly should be a ‘core commitment’ that customers should not have to pay for. One group ranked this measure highly because they believed it would harness ‘environmental enthusiasm’ of younger employees.</t>
  </si>
  <si>
    <t>Participants rated "leading the way for energy companies in decarbonising UK energy" highly, citing the urgency of the recently declared climate emergency. The majority of participants supported Cadent investing in hydrogen gas technology, although some expressed concern about its safety and feasibility. Participants were split on the economic potential of hydrogen gas technology.</t>
  </si>
  <si>
    <t>The majority of participants understood why the switch to hydrogen would need to happen at some point in the future, including the environmental benefits. Most participants raised concerns around both the safety implications, and the cost implications. Many participants expressed their belief that hydrogen can be more dangerous than natural gas. Many participants were concerned that transitioning Cadent’s infrastructure and business model to provide hydrogen would be very costly, and that this cost could be passed on to customers. A few participants felt positively about Cadent attempting to be a first mover in this area amongst the gas distribution networks.</t>
  </si>
  <si>
    <t>The biggest theme to come out of the discussions was the lack of knowledge about hydrogen. Participants were also uncertain about the financial impact, they discussed positive potential in bringing bills down, but tended to assume there would be a negative impact - the infrastructure development would be funded by customer bills. While it’s overall ‘greenness’ was questioned by some participants, others accepted the argument that it could reduce CO2 emissions. A number of participants thought the Government should be more involved in trials like HyDeploy, particularly as the Government’s 2050 carbon neutral target seemed to them so closely linked to the proposed move to hydrogen.</t>
  </si>
  <si>
    <t xml:space="preserve">Participants were split on the relative merits of "pure" hydrogen versus a gas blend and electrolysis versus gas reforming. Some argued that we should do what is possible now rather than waiting for the most environmental option. However, others thought we should go straight to the most environmentally friendly option now and skip other intermediate steps. </t>
  </si>
  <si>
    <t xml:space="preserve">With respect to supporting off grid communities with the process of being connected, the least ambitious option - supporting off grid communities without any pilots to examine the potential benefits - was the most popular, with 39% of the vote. The more ambitious options 2 and 3, which involved the additional provision of 2 and 6 pilots respectively, received 27% and 34% of the vote respectively. Option 1 was the favoured option in all four regions. For the businesses surveyed, results were similar, but option 3 became the favoured option with 35% of the vote (compared to 34% for option 1). However, zero employee businesses favoured option 1 with 38% of their votes. </t>
  </si>
  <si>
    <t>Some respondents believed that Cadent should extend its infrastructure for example by extending gas to areas without supply.</t>
  </si>
  <si>
    <t>Participants were presented with 3 options for supporting off-grid communities. Option 1: Cadent will support off gas grid communities that are investigating connecting to the network by appointing staff to help them through the process. Option 2: Support as in option 1 PLUS two pilots to examine the potential benefits of connecting off gas grid communities. Option 3: Support as in option 1 PLUS six pilots to examine the potential benefits of connecting off gas grid communities. The third, most ambitious, option was by far the most popular with participants during the voting – scoring more than all the other options (including those who voted ‘none’). However, there was a significant discrepancy between the voting statistics (which were very supportive of trials and support for off grid communities) and the tone of the conversation, which was more sceptical.</t>
  </si>
  <si>
    <t xml:space="preserve">Participants were asked t vote for one of 3 options. Option 1 - Cadent will support off gas grid communities that are investigating connecting to the network (at a cost of £0.01). Option 2 - Support as in option 1 PLUS two pilots to examine the potential benefits of connecting off gas grid communities (at a cost of £0.02). Option 3 - Support as in option 1 PLUS six pilots to examine the potential benefits of connecting off gas grid communities (at a cost of £0.05). The discussion centred around two main issues: the principle of running trials subsidised by customers and the future use of hydrogen. In the main, participants’ decisions were guided by three factors: price, environmental impact and safety. Many participants rejected the suggested options or caveated their support because they did not feel that this was something that should be subsidised by customers. Instead, they suggested that if Cadent wanted to demonstrate the environmental benefits of gas, they should use their profits to pay for it. Similarly, when discussing the connections in the context of the switch to hydrogen, some participants raised concerns that their gas bill might increase. Environmental impact was an important consideration for participants who cited it both as a reason to vote for Option 3 (on the assumption that gas is cleaner than oil and will be getting even cleaner in the future) and for rejecting all of the options (on the assumption that the country should invest in renewables instead). Safety was mainly raised in the context of connecting communities in the future to a grid powered by hydrogen. Some participants were worried about the safety implications of this change. </t>
  </si>
  <si>
    <t>Investing in communities was a low priority for MOBs customers with customers saying this is a "nice to have", but not as important as Cadent's core role of maintaining the pipe network.</t>
  </si>
  <si>
    <t>Participants noted that supporting local communities was not a core Cadent responsibility and therefore not a high priority.</t>
  </si>
  <si>
    <t>Participants viewed supporting local communities, charitable giving and supporting employee volunteering with scepticism and felt it would be better to invest directly in supporting those in vulnerable situations.</t>
  </si>
  <si>
    <t>Charitable giving was generally perceived as a ‘tick-box’ exercise and some participants felt that to be genuine it should come from profits, not increasing bills. Some felt that these issues are not Cadent’s responsibility, while others felt that Cadent is responsible given the size and nature of their business.</t>
  </si>
  <si>
    <t>Giving to charity was regarded as low priority because participants would prefer to choose to give to charity themselves and wouldn’t agree to pay more on their bill for Cadent to decide. There was some suspicion about it being ‘tokenistic’ and a feeling Cadent should ‘put customers first’. However, some participants (mainly interviewees) felt this was a good idea, they just had other priorities that were more important to them.</t>
  </si>
  <si>
    <t>When asked "what's the most important information for you to know about Cadent?" more than 25% chose "who we are and what we do" and more than 40% chose "the impact we have on your gas bill".</t>
  </si>
  <si>
    <t>Some participants ranked ‘Transparency around bills, pay, policies and governance’ highly. Bengali women in particular believed Cadent should be more open about bills and what customers are paying for. However, Bengali men and some Polish participants saw this as less important because they do not believe customers are interested in having this information and feel comfortable that the regulator is “doing their job”.</t>
  </si>
  <si>
    <t>Participants' views varied, but many thought that Cadent's regulation by Ofgem made this less important. Others thought that Cadent's monopoly position made transparency important. Some participants thought that Cadent should have reducing costs as a priority.</t>
  </si>
  <si>
    <t>In discussions, some participants considered issues around affordability to be more important than ‘Transparency around bills, pay, policies and governance’, which was seen to be more important if bills are high or increasing. It was felt that this information should be accessible somewhere (as it is important given that the customer has no choice over their gas distribution network), but should not be included in bills.</t>
  </si>
  <si>
    <t>When asked "what's the most important information for you to know about Cadent?" less than 6% chose "how much profit is returned to shareholders". However, a number of respondents would like to see Cadent lower the gas bills or their customers or provide better value for money.</t>
  </si>
  <si>
    <t>When asked "what's the most important information for you to know about Cadent?" less than 7% chose "how much we pay our executives".</t>
  </si>
  <si>
    <t xml:space="preserve">Respondents suggested hiring more staff, engaging with employees and offering better training opportunities. Others believe staff should be valued more and receive fairer pay. Some made suggestions about apprenticeship opportunities. </t>
  </si>
  <si>
    <t>Brand awareness</t>
  </si>
  <si>
    <t>After removing the 304 Cadent employee respondents, 47% of the remainder said that they had heard of Cadent and knew what they did. A further 6% had heard of Cadent, but didn't know what they did and 45% had not heard of Cadent.  It was noted that Cadent needed to raise awareness of the organisation and some respondents suggested advertising and marketing, other proposed greater customer engagement and a small number suggested educational events including topics such as CO, and decarbonisation of the grid.</t>
  </si>
  <si>
    <t>Many participants said that extra scrutiny is placed on Cadent as a gas distribution network to act responsibly for society because it is a monopoly – customers can’t seek a better quality of service from a competitor. The majority of participants felt that in order for society to build trust in Cadent, as a business they must come across as visible and transparent to both customers and the wider community. A few participants believed that being ‘trusted’ means going beyond Cadent’s remit of distributing gas safely and efficiently, for example factoring in Cadent’s environmental impact. The majority of participants disagreed with this sentiment, stating that acting responsibility is solely about protecting life and property whilst distributing gas. A few participants felt that Cadent doesn’t get enough recognition for everything it already does for society behind the scenes. Examples provided include doing faulty meter checks, keeping all customers safe, connecting remote areas to gas, and leading the way with adopting hydrogen. One participant group pointed out the paradox that Cadent faces between being visible, and delivering a high quality service. This group felt that Cadent only interacts with members of society when emergencies or interruptions occur, which should be minimised. However in order to be trusted by society, a certain level of visibility within the community is required. Most participant groups also identified being a responsible employer as an obligation to society. This applies to human resource practices, such as being inclusive and fair, as well as guaranteeing the safety of current employees, such as providing adequate training and equipment.
Many participants said that Cadent’s obligation to society is to support community groups and charitable causes, which was seen as going beyond its core remit of keeping people safe and distributing gas. A minority of participants felt that Cadent’s obligations were fulfilled simply by following legislation and adhering to regulations which are designed to meet societal needs.</t>
  </si>
  <si>
    <t>Britain Thinks, Customer and stakeholder engagement, August 2019</t>
  </si>
  <si>
    <t xml:space="preserve">• Engagement with bills is low among customers. Some say they don’t read their utility bills at all, and those that do say they only look at the cost 
o The majority no longer receive hardcopies of bills
o Most receive emails or log-on to their account to check the details (but this is done infrequently, if at all)
o Some do not receive bills at all (i.e. those on prepayment or bundle utility packages)
• When presented with the gas bill breakdown (both for suppliers and Cadent), there is a strong sense that this needs to be better communicated to customers
o There is a sense that gas bills are high, and that the mechanism by which suppliers charge customers is opaque as there are large variations in costs between suppliers 
o Most feel a sense of entitlement to know how their money is being spent 
• Helping customers to understand how money from their gas bill is spent is seen as a good way to increase awareness of Cadent   
o However, given that current engagement with bills is low, most felt that including additional information on current bills may not be the best route to communicating this information
• There was a broad consensus that if Cadent wants to raise awareness of itself among its customers it should have an awareness campaign that crossed all modes tested (digital, included on the bill, adverts)
o However, there general consensus that customers should not absorb any additional costs of Cadent boosting their awareness via gas bills
• If the aim is to build trust that Cadent ‘acts for society’ among customers, the majority agreed that they would prioritise increasing bill transparency above alternatives presented 
o Raising awareness was seen as a pre-condition for building trust
o Bill transparency was perceived as the most simple and effective way to build visibility among its customer base
o And again, some question whether the customers themselves need to be made aware of Cadent, and whether the aim should instead be that Ofgem and the gas providers trust Cadent
</t>
  </si>
  <si>
    <t xml:space="preserve">• For the majority, the general public are accepting of profit and recognise that profit is part of how a large organisation functions, but find it hard to gauge what an acceptable level of profit looks like
o A small minority suggest that profit implies that Cadent will have the available money required to invest in the network and future-proof it
o Indeed, few are very negative about the idea of companies making large profits, so long as these profits are made and spent in the right way 
• However, customer are more cynical about profit when discussed in the context of shareholders 
o Consumers recognise and accept that investors will expect a return on their investment, but there is a fear that the shareholders will benefit financially whilst domestic customers are expected to absorb the cost of their dividend payments
• The general public are reassured when they learn that Ofgem will regulate and control the prices set by Cadent
o This is particularly comforting given that Cadent is a monopoly and lacking in direct competition, which, when prompted, is a cause of concern for several customers
o There are a small minority who are distrustful of Ofgem and cynical that they can be trusted to do the ‘right thing’
</t>
  </si>
  <si>
    <t>Midpoint review, acceptability testing, October 2019</t>
  </si>
  <si>
    <t>Traverse summary of fuel poor groups, October 2019</t>
  </si>
  <si>
    <t>Traverse summary of future groups, October 2019</t>
  </si>
  <si>
    <t>Traverse summary of uninformed domestic customers, October 2019</t>
  </si>
  <si>
    <t>Traverse acceptability testing - emerging survey results, October 2019</t>
  </si>
  <si>
    <t>Rural England CIC feedback on business plans, October 2019</t>
  </si>
  <si>
    <t>Disabled Living feedback, August 2019</t>
  </si>
  <si>
    <t>Queen Alexandra College (for people with disabilities), August 2019</t>
  </si>
  <si>
    <t>NEA feedback, August 2019</t>
  </si>
  <si>
    <t>Phase 4 - Business interviews and Surveys, Traverse</t>
  </si>
  <si>
    <t>Acceptability testing - final survey report on domestic customers, Traverse</t>
  </si>
  <si>
    <t>Acceptability testing - future customers focus groups</t>
  </si>
  <si>
    <t>Acceptability testing - CIVS interviews</t>
  </si>
  <si>
    <t>Acceptability testing - Fuel poor focus groups</t>
  </si>
  <si>
    <t xml:space="preserve">CISbot: 
Positives - less time, better for traffic, don't have to pay for staff.
Negatives  - concerns there would be less jobs and that robots could stop working or malfunction. In general they still thought that people were better at assessing a problem and addressing it.
 </t>
  </si>
  <si>
    <t xml:space="preserve">CISBot video: 
People were generally very enthusiastic about this, seen as a great innovation, less disruption, less hazardous and if it costs less time to do works, then it will eventually cost less money as well. Some felt that use of robotics would also help the environment, less time to do works, fewer traffic jams which would help reduce carbon emissions. Also if fewer staff need to travel to work site it will also help reduce carbon emissions. There was a strong feeling that this type of innovation is really exciting. 
</t>
  </si>
  <si>
    <t>Resilient Network Participants reacted positively to and supported
the Resilient Network commitments. A few participants felt they
could trust Cadent on its safety commitments more than its
environmental ones. The participants wanted more context and
benchmarking.
In the first half of this session, focus group participants were excited about
CISBOT
technology, and supported Cadent’s plans to use CISBOT to repair pipes. They felt
positively about the technology, and provided the following rationales:
CISBOT minimised disruption and
increased efficiency.
•
It was safer for workers and engineers,
who could be redeployed elsewhere.</t>
  </si>
  <si>
    <t>Overall, participants’ views on the outcome ranged from positive to neutral.
Some thought that it was reassuring to have the network maintained, some
thought the proposals were ‘baseline’ compared to the other outcomes and
others felt that they did not have enough comparative or contextual
information to give an evidenced opinion.
The CISBot received mixed responses. Participants generally appreciated the
potential for reduced disruption and costs but were concerned about job
losses and hacking or malfunctioning of the systems operating them.</t>
  </si>
  <si>
    <t>Customers supported Cadent’s focus on maintaining a
resilient and safe network as they felt that this was
important.
•
While they were supportive of the proposals, a few
customers raised concerns about the environmental
impact of using plastic for pipework replacement across
the network.
•
Customers commented that some roadworks adversely
impacted accessibility for people with disabilities, for
example those in wheelchairs or those with visual
impairments. They were happy to see that Cadent were
working to address this through new innovations and
technologies.
•
Some customers felt that investing in new technology to
minimise disruption was the most important element of
the plan. Others raised concerns about the job and cost
implications of this.
A couple of customers questioned whether Cadent’s plans were
achievable, especially while reducing the price.</t>
  </si>
  <si>
    <t>Generally, participants liked the plan to deliver a resilient network.
Customers felt that the use of CISbot would mean no interruptions, less time
for repairs and that working in repairs would be safer for employees. One
person in Liverpool called it a ‘brilliant idea’. Some felt it would be cheaper
and wondered whether this reduction in cost would be passed on to
customers. At all events customers raised concerns that CISbots may
interfere with job security, although some identified that this disadvantage
would be balanced with the increased safety for employees.</t>
  </si>
  <si>
    <t>•
Most participants were supportive of the plan, but would not
comment on its ambitiousness.
•
Participants were confused by the quantities in this outcome area
(e.g. replace 47km of higher risk pipework a year), and wanted
Cadent to provide clearer benchmarks.
•
Non London locations were concerned about a London bias.
•
CISBOT was popular amongst participants, but they had concerns
about digital security.
Questions of ‘
benchmarking ’ took centre stage in the Resilient Network
discussion. Participants struggled to scrutinize commitments that gave
numbers without stories. Therefore, although customers generally
expressed support for the plan, but could not gauge its ambition.
Participants suggested ways to contextualise Cadent’s commitments:
1.
Present the figures as a percentage
2.
Compare to Cadent’s previous business plan
3.
Compare to other gas distribution networks
Four groups (two in Birmingham and two in London) refused to give their
support for this section of the plan without proper benchmarking.
The main points from the discussion on CISBOT and robotics innovation were as
follows:
•
Participants supported CISBOT technology citing its efficiency, cost
effectiveness, and ability to minimize disruption as their rationale.
•
There were concerns about digital security , especially if Cadent were to trial
automated robots. Across all locations participants worried that the robots
could be hacked.
•
Participants wondered how CISBOT’s remediation mandate (as opposed to
replacement) aligned with Cadent’s hydrogen project does extending the
pipe’s life by 20 years buy Cadent time to decide about hydrogen?
•
When asked about the impact of CISBOT on Cadent’s workforce , most
participants felt that CISBOT was just one example of larger changes in the
labour market, so it was not worthwhile scrutinizing CISBOT in particular.</t>
  </si>
  <si>
    <t xml:space="preserve">Additional context around the replacement pipe lengths was needed (i.e. how we are currently performing) to give more context. – customers found it difficult to gauge if this was good. There were discussions around how we undertake replacement (more context needed as to why we cant complete the job in one visit, rather than having to come back).
</t>
  </si>
  <si>
    <t xml:space="preserve">
</t>
  </si>
  <si>
    <t xml:space="preserve">They found it hard to understand the context of these 'big numbers', what they mean and the context around them to make sense of them. As a result of this they asked why there couldn't be more of all the things they propose. Concerns around the use of plastic In general they described these proposals as good but fairly 'baseline' with nothing ambitious or out of the ordinary. </t>
  </si>
  <si>
    <t>•
Most participants were supportive of the plan, but would not
comment on its ambitiousness.
•
Participants were confused by the quantities in this outcome area
(e.g. replace 47km of higher risk pipework a year), and wanted
Cadent to provide clearer benchmarks.
•
Non London locations were concerned about a London bias.
•
CISBOT was popular amongst participants, but they had concerns
about digital security.
Questions of ‘
benchmarking ’ took centre stage in the Resilient Network
discussion. Participants struggled to scrutinize commitments that gave
numbers without stories. Therefore, although customers generally
expressed support for the plan, but could not gauge its ambition.
Participants suggested ways to contextualise Cadent’s commitments:
1.
Present the figures as a percentage
2.
Compare to Cadent’s previous business plan
3.
Compare to other gas distribution networks
Four groups (two in Birmingham and two in London) refused to give their
support for this section of the plan without proper benchmarking.</t>
  </si>
  <si>
    <t xml:space="preserve">They didn't like how much focus there was on London and thought that Cadent needed to share across the regions more.  </t>
  </si>
  <si>
    <t>Resilient Network Participants reacted positively to and supported
the Resilient Network commitments. A few participants felt they
could trust Cadent on its safety commitments more than its
environmental ones. The participants wanted more context and
benchmarking.</t>
  </si>
  <si>
    <t xml:space="preserve">
 </t>
  </si>
  <si>
    <t xml:space="preserve">
</t>
  </si>
  <si>
    <t xml:space="preserve">49% of Cadent business customers said that they found the quality customer experience aspects of Cadent's business plan "very important" and 37% " fairly important" (86% in total). 30% of business customers found these aspects of the plan "very acceptable" and 55% "acceptable" (85% in total). The breakdown across business sizes was broadly consistent, but overall acceptability increased with business size, with the %s finding the plan either very acceptable or acceptable being 79%, 87% and 90% for sole traders, businesses with 1-9 employees and businesses with 10-49 employees respectively.
Customers said that a quality experience was an essential element of delivering a service. However, some customers questioned the feasibility of the plan and some terms used (such as "fuel poverty" or PSR) were not understood. Some customers wondered whether the plan should say where working with suppliers and other stakeholders might be necessary.
</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</si>
  <si>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t>
  </si>
  <si>
    <t>Quality Experience Participants were supportive of Cadent’s
commitment to go beyond its legal responsibilities. They were
pleasantly surprised by Cadent’s social action.
Quality experience Participants did not see any issues with Cadent’s quality
experience commitments, and thus supported them.</t>
  </si>
  <si>
    <t>Overall, customers were supportive of the Quality Experience
commitments outlined by Cadent, particularly the additional support
for customers in vulnerable situations.</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</si>
  <si>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</si>
  <si>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t>
  </si>
  <si>
    <t>Customers liked the 2 and 4 hour appointments</t>
  </si>
  <si>
    <t xml:space="preserve">
Timeslots 'these are great - we have all waited in all day' it would help people not have to take time off work. </t>
  </si>
  <si>
    <t>49% of Cadent business customers said that they found the quality customer experience aspects of Cadent's business plan "very important" and 37% " fairly important" (86% in total). 30% of business customers found these aspects of the plan "very acceptable" and 55% "acceptable" (85% in total). The breakdown across business sizes was broadly consistent, but overall acceptability increased with business size, with the %s finding the plan either very acceptable or acceptable being 79%, 87% and 90% for sole traders, businesses with 1-9 employees and businesses with 10-49 employees respectively.
Customers said that a quality experience was an essential element of delivering a service. However, some customers questioned the feasibility of the plan and some terms used (such as "fuel poverty" or PSR) were not understood. Some customers wondered whether the plan should say where working with suppliers and other stakeholders might be necessary.
Some business customers felt that offering time slots would positively impact their business operations, particularly large businesses as they could efficiently plan for engineers to arrive.</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</si>
  <si>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Customers greatly supported the introduction of timeslots and many shared
experiences of waiting around all day for someone to arrive. They felt that this
approach would meant that less people would miss work.</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</si>
  <si>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Minimizing disruption participants were happy with these commitments as
long as increased speed does not compromise quality, value for money, or
safety. They liked the time slots, and some wondered if Cadent could go
further, e.g. notifying the customer when the engineer is on their way. “The
more information the better!”</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</si>
  <si>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
Despite Cadent admitting that direct contact with their customers is rare, the promise that they are available, if needed, was reassuring.</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</si>
  <si>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Minimizing disruption participants were happy with these commitments as
long as increased speed does not compromise quality, value for money, or
safety. They liked the time slots, and some wondered if Cadent could go
further, e.g. notifying the customer when the engineer is on their way. “The
more information the better!”
•
Participants were disappointed that the communication suggestions they put
forward at previous forum meetings were not included in this section of the
plan.</t>
  </si>
  <si>
    <t>49% of Cadent business customers said that they found the quality customer experience aspects of Cadent's business plan "very important" and 37% " fairly important" (86% in total). 30% of business customers found these aspects of the plan "very acceptable" and 55% "acceptable" (85% in total). The breakdown across business sizes was broadly consistent, but overall acceptability increased with business size, with the %s finding the plan either very acceptable or acceptable being 79%, 87% and 90% for sole traders, businesses with 1-9 employees and businesses with 10-49 employees respectively.
Customers said that a quality experience was an essential element of delivering a service. However, some customers questioned the feasibility of the plan and some terms used (such as "fuel poverty" or PSR) were not understood. Some customers wondered whether the plan should say where working with suppliers and other stakeholders might be necessary.
Some business participants were enthusiastic at the prospect of being kept up to date with any plans for disruptive roadworks in order to minimise disruption to their business operations.</t>
  </si>
  <si>
    <r>
      <t xml:space="preserve">Quality Experience Participants were supportive of Cadent’s
</t>
    </r>
    <r>
      <rPr>
        <sz val="10"/>
        <color theme="1"/>
        <rFont val="Calibri"/>
        <family val="2"/>
        <scheme val="minor"/>
      </rPr>
      <t xml:space="preserve">commitment to go beyond its legal responsibilities. They were
</t>
    </r>
    <r>
      <rPr>
        <sz val="11"/>
        <color theme="1"/>
        <rFont val="Calibri"/>
        <family val="2"/>
        <scheme val="minor"/>
      </rPr>
      <t>pleasantly surprised by Cadent’s social action.
Carbon Monoxide The CO and minimizing disruption commitments were
popular; it was very clear to participants that these fell within Cadent’s remit.
They supported this aspect of the plan.
Carbon Monoxide The CO and minimizing disruption commitments were
popular; it was very clear to participants that these fell within Cadent’s remit.
They supported this aspect of the plan.</t>
    </r>
  </si>
  <si>
    <t>Overall, customers were supportive of the Quality Experience
commitments outlined by Cadent, particularly the additional support
for customers in vulnerable situations.
There was support for Cadent working with other utility companies to
carry out planned works. One customer suggested that Cadent
should also work with local councils when planning roadworks. Some
customers noted that this would ‘generate much less disruption’.
•
Some customers commented that, while they are not affected by
works in multi occupancy buildings or main roads they recognise
the impact it has on others and feel it is important for Cadent to
prioritise.</t>
  </si>
  <si>
    <t xml:space="preserve">Customers are very keen for us to work with other utilities.
</t>
  </si>
  <si>
    <t xml:space="preserve">49% of Cadent business customers said that they found the quality customer experience aspects of Cadent's business plan "very important" and 37% " fairly important" (86% in total). 30% of business customers found these aspects of the plan "very acceptable" and 55% "acceptable" (85% in total). The breakdown across business sizes was broadly consistent, but overall acceptability increased with business size, with the %s finding the plan either very acceptable or acceptable being 79%, 87% and 90% for sole traders, businesses with 1-9 employees and businesses with 10-49 employees respectively.
Customers said that a quality experience was an essential element of delivering a service. However, some customers questioned the feasibility of the plan and some terms used (such as "fuel poverty" or PSR) were not understood. Some customers wondered whether the plan should say where working with suppliers and other stakeholders might be necessary.
</t>
  </si>
  <si>
    <t>Quality Experience Participants were supportive of Cadent’s
commitment to go beyond its legal responsibilities. They were
pleasantly surprised by Cadent’s social action.
Carbon Monoxide The CO and minimizing disruption commitments were
popular; it was very clear to participants that these fell within Cadent’s remit.
They supported this aspect of the plan.</t>
  </si>
  <si>
    <t>Strong support for provision of welfare products to people in vulnerable situations, particularly if the interruption was over a certain time period e.g. 24 hours.</t>
  </si>
  <si>
    <t>49% of Cadent business customers said that they found the quality customer experience aspects of Cadent's business plan "very important" and 37% " fairly important" (86% in total). 30% of business customers found these aspects of the plan "very acceptable" and 55% "acceptable" (85% in total). The breakdown across business sizes was broadly consistent, but overall acceptability increased with business size, with the %s finding the plan either very acceptable or acceptable being 79%, 87% and 90% for sole traders, businesses with 1-9 employees and businesses with 10-49 employees respectively.
Customers said that a quality experience was an essential element of delivering a service. However, some customers questioned the feasibility of the plan and some terms used (such as "fuel poverty" or PSR) were not understood. Some customers wondered whether the plan should say where working with suppliers and other stakeholders might be necessary.
Many business customers said that the proposals around fuel poverty and supporting those in vulnerable situations demonstrated that Cadent were making efforts to go above and beyond their remit.</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</si>
  <si>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
Providing support to customers in vulnerable situations has universal appeal but a small number were not clear on why this was Cadent's responsibility and not the gas retailer's. Some felt that this should be provided by any organisation. However, clarity was required on why an innovation fund could be used in this area.</t>
  </si>
  <si>
    <t>Quality Experience Participants were supportive of Cadent’s
commitment to go beyond its legal responsibilities. They were
pleasantly surprised by Cadent’s social action.
There were mixed views and mixed support for Cadent’s efforts to address fuel
poverty and protect vulnerable customers . Participants landed on why
questions: why that number? Why this action? Why is Cadent doing this?
Participants suggested several ways in which Cadent could improve these
aspects of the plan, including:
1.
Echoing general concerns about the plan, participants felt that
benchmarking, context, and most transparent rationale would improve
the clarity of the fuel poverty and vulnerable customer commitments.
2.
Similar to customer forum members, participants suggested that Cadent
provide a clear means testing approach .</t>
  </si>
  <si>
    <t>Overall, customers were supportive of the Quality Experience
commitments outlined by Cadent, particularly the additional support
for customers in vulnerable situations.
Largely, customers agreed that Cadent should prioritize raising
awareness of all its initiatives (including PSR and CO) but some
also suggested that there should be more accessible information
about who Cadent are in general and how to call them in an
emergency. Most participants commented that they had never
heard of Cadent prior to being involved with the engagement.</t>
  </si>
  <si>
    <t>The engagement highlighted that there is a lack of knowledge and  understanding around the PSR.  Some of our informed customers (customer forum attendees) have now registered or got friends or family to register on the PSR as a result of the forums.</t>
  </si>
  <si>
    <t xml:space="preserve">PSR: General agreement that Cadent should promote the PSR; discussion of whether it would be easier to take data from existing registers e.g. benefits, rather than have people register on the PSR specifically, but there were significant concerns about data sharing. </t>
  </si>
  <si>
    <t>Wholly supportive of this priority to have direct conversations with customers about the PSR. Raising awareness of the PSR in rural areas is essential due to the increasing number of older people who live in isolation. Also considers the approach for Partnerships sensible and achievable based upon RE’s experience as a network and stakeholder research company.
As an established rural social science research company , RE fully supports of Cadent’s research ambitions and endorses the comment about the need to consider the impact and outcomes of research projects.
When asked about the introduction of a Safeguarding Champions Network (SCN) - a network of motivated and specifically trained individuals from across the business, who have a day job but are given time/objectives to take on a safeguarding champion role - RE was supportive of the SCN, but has no experience of delivering this type of training, so is unable to comment in detail, albeit we would support the idea that all Cadent staff should at the very least be aware of the PSR need codes.
RE agreed that innovation and new technology should be encouraged to minimise risk for vulnerable people, especially the elderly and those with disabilities. Working together through partnerships can only improve opportunities to deliver safeguarding improvements for vulnerable people.  
RE supports Cadent’s business plan ambitions. We would like to play our part in helping you to achieve your priorities and objectives for the coming year.</t>
  </si>
  <si>
    <t xml:space="preserve">I genuinely think it is so refreshing to see the approach yourself and Cadent are taking with regard Safeguarding your customers. I think the approach set out in the business plan looks well structured and ambitious. I particularly like the idea of the Safeguarding Champions Network as I think that will really help drive conversations between your colleagues and provide the important peer to peer support that is required when providing safeguarding to customers. I also like the fact that you have taken the approach that customers will require interactions through various channels and there is not a one size fits all solution for your customers.
PSR awareness – ‘direct’ conversations with Cadent’s Customers: I agree with this priority. I also think it is appropriate as it shows you have an understanding that there are varying requirements that people have for their communications. By spreading the message through specific targeted channels should increase awareness and subsequently registrations.  Over a 5 year period we would always go for the higher number (2 million conversations) so as awareness is driven to as many people as possible in this time frame. Also agree that the approach to partnerships is sensible. 
I think the SCN network is a great way to provide peer to peer support in Safeguarding. Where I have seen this working in other organisations, it really seems to spark conversations and understanding of peoples requirements and drives best practice in finding solutions to common issues. I feel all staff where possible should be trained annually. I feel all Cadent staff should be trained across the PSR codes, so that everyone in the organisation has an understanding of the numerous and vastly differing requirements of Cadent's customers. I feel this will then also help drive the conversation and support of the SCN's.
Innovation to safeguard is incredibly important to help support customers. I think the use of customer focus groups would be beneficial as in my experience it is incredible to see how people themselves innovate a solution to obstacles they may have.
I think it is important to gain the knowledge and support of partners and experts so that the innovations have the best chance of being successful, by being developed with the customers requirements in mind. I also think it is important to test any innovation, with 'real' customers who will benefit from the innovation at the design stage to ensure the product is fit for purpose. This will also then help promote PSR and the good work Cadent are doing.
Agree that Cadent should we work to continue to lead the energy industry (and other utilities) upon extending innovation to allow for a consistent roll out across the UK.
</t>
  </si>
  <si>
    <t>PSR offers valuable opportunities to identify and engage with vulnerable householders.  It is important that companies not only identify and engage vulnerable households but tailor systems and processes to pro-actively support them as well.     
The target number of conversations should be as ambitious but achievable as possible based on the number of different households Cadent and its expert partners interact with each year.   It’s really important that quality is a driver as well as quantity; quality of data collected (regularly cleansed etc.) and quality of service provided to those who are on the PSR.
Feedback from frontline staff through the SCN and analysis of outcomes will help build a picture of how to mainstream activities/tasks that are more regularly undertaken.  Mainstreaming activities improves inclusivity and is  a very effective and efficient way to improve necessary services.
Training shouldn't be limited to front-line staff. Managers and Leadership Teams must also understand and commit to this safeguarding initiative, providing support and sponsorship throughout the organisation.  If subsequent training is limited to frontline staff only, there is the risk of creating a gap between senior management and those who are delivering on the safeguarding commitment – keeping everyone involved in safeguarding keeps it real and helps to mainstream tasks.  Not necessarily the same annual training for frontline/senior management but certainly a refresher/update on progress etc.
Difficult to say whether all Cadent staff should be trained across the PSR needs codes as this depends on their role.  Clearly there will be some Cadent staff who have no relevant contact with householders i.e. technical equipment, IT etc. Training needs analysis should identify those roles where training is required.  Building a competency framework ensures that where specific training is necessary in order to effectively carry out a role it is duly undertaken.  
Sometimes the most simple gadget or action can have an enormous positive effect on someone’s ability to remain independent/safe.  With many more vulnerable householders remaining in their own homes we would consider it is essential that solutions to assist them to live there safely, free of cold and damp, continually evolve.  Delivered in conjunction with data collected through PSR innovation can provide (part of) a robust safeguarding framework.        
Co-creation with partners/experts is something Cadent should do more of, in a structured and focussed way.
Working collaboratively across organisations and utilities would seem a very sensible operating model, encouraging ‘healthy’ competition (to be the first, biggest, best etc.) but yet benefitting from economies of scale, shared expertise etc. where appropriate.  Innovation for households in vulnerable situations needs to not be constrained to PSR and other BAU activities, but also needs to happen within the “future of gas” work to better understand how the energy transition will affect different groups of customers.         
This plan sets out some very positive and welcome activities to support vulnerable householders and it is important to ensure that activities are joined up across departments and wherever practicable, mainstreamed to ensure continued delivery and longevity.  In addition, PSR needs to be focussed not on just numbers, but on quality as we would be concerned that if it captures too many people then it ceases to become a meaningful priority register – it has to capture the right people.  It’s also key that people aren’t just signed up to the PSR but made aware of what they get from it.</t>
  </si>
  <si>
    <t xml:space="preserve">Agree with prioritising meaningful conversations to raise awareness about PSR. It is important to raise awareness to ensure that the right audiences are accessing it.
Cadent's approach to partnerships seems highly sensible and practical. Question whether the Strategic Partner could also be linked to some of the Project Partners (or also be included as a Project Partner)
We see a lot of value in upskilling staff to better understand carers. Positive response to the SCN. Suggested  an incentive for staff to join as champions (time allocated for champions duties, etc) to ensure that it doesn’t fall off the list. Of the view that all staff could benefit from training but agreed that frontline staff should be prioritised. Suggested training as part of the induction package.
Agreed that it is important for staff to understand PSR codes – otherwise they might not be able to use them properly, and they might not be able to signpost to our local Network Partners or to other charities as needed.
Co-creation is very valuable and there should be an element of carer/beneficiary involvement as part of this process as well if possible. </t>
  </si>
  <si>
    <t>Quality Experience Participants were supportive of Cadent’s
commitment to go beyond its legal responsibilities. They were
pleasantly surprised by Cadent’s social action.
Several customers were concerned about customers footing the bill for
these [social] initiatives, especially when they felt Cadent was not being
transparent about its motivations.
The quantities felt arbitrary to the participants. They want Cadent to make
clear how these numbers were decided.
There were mixed views and mixed support for Cadent’s efforts to address fuel
poverty and protect vulnerable customers . Participants landed on why
questions: why that number? Why this action? Why is Cadent doing this?
Participants suggested several ways in which Cadent could improve these
aspects of the plan, including:
1.
Echoing general concerns about the plan, participants felt that
benchmarking, context, and most transparent rationale would improve
the clarity of the fuel poverty and vulnerable customer commitments.
2.
Similar to customer forum members, participants suggested that Cadent
provide a clear means testing approach .
When discussing acceptability of bill impacts, some participants also felt positively about Cadent’s ambitions to support vulnerable people within the community, and interpreted this as being
philanthropic.</t>
  </si>
  <si>
    <t>Participants were split on how Cadent should help vulnerable customers. They
thought that some areas, such as vulnerability training and helping people in
winter, should be ‘standard practice’, while others, such as the community
fund, were too far ‘above and beyond’ and ‘not in [Cadent’s] job
description’.</t>
  </si>
  <si>
    <t>Overall, customers were supportive of the Quality Experience
commitments outlined by Cadent, particularly the additional support
for customers in vulnerable situations.
Participants agreed that the Priority Service Register needs to be
more widely advertised and customers support Cadent’s plans to
adopt several methods to achieve this, including working with
local charities and partnerships.
•
One customer suggested that Cadent should also work with local
partners to find out what the needs of specific customers in
vulnerable situations are when designing new services,
communication methods and innovations, as “they are the
experts.”
Largely, customers agreed that Cadent should prioritize raising
awareness of all its initiatives (including PSR and CO) but some
also suggested that there should be more accessible information
about who Cadent are in general and how to call them in an
emergency. Most participants commented that they had never
heard of Cadent prior to being involved with the engagement.
Customers were supportive of the proposed customer service
solutions and the innovations put forward to improve support for
those in vulnerable situations.
•
Those in specific vulnerable situations emphasised specific
communication needs. For example:
•
a deaf participant asked for more information in BSL
•
a blind participant suggested a phone call or a knock on
the door would be the most effective way to raise
awareness about Cadent’s services
•
a carer of a customer with dementia felt that more support
would be needed and that calling or knocking on the door
would not always be appropriate
Some felt that Cadent had taken their feedback on board
(shared in previous workshops) and incorporated it into the
business plan.</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</si>
  <si>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Customers felt that Cadent is going ‘above and beyond’ to support those in
vulnerable situations . There was strong support for welfare provisions for
customers in vulnerable situations. One customer mentioned that some might
struggle to accept help, so vulnerability training would also be needed. The
plans to promote the PSR were also generally accepted.
Across all workshops, customers were happy with the level of support that
Cadent was offering. They felt that Cadent was ‘doing the right thing’. Some
felt that charities and foundations should take better care of vulnerable
people in society, but in the absence of this, it made sense that Cadent was
stepping in.
Even though some customers felt it should not wholly be Cadent’s responsibility to provide support
for those in vulnerable situations or experiencing fuel poverty they liked that
Cadent had made this a focus of their plan and was taking some ownership of
the issue.</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</si>
  <si>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Protecting vulnerable customers as outlined on the previous slide, participants
wanted more clarity surrounding needs assessments. The PSR and partnership
working continue to be popular amongst customer forum members.
Participants were very supportive of Cadent’s commitment to provide
vulnerability training to frontline staff, describing it as the ‘ideal scenario’.</t>
  </si>
  <si>
    <t xml:space="preserve">Customers challenged the number of CO alarms being issued and whether this is enough given the number of people living in vulnerable situations. However, some customers thought it may be too ambitious and asked if this would be targeted, or if anyone could get them.  
Customers didn’t know that CO alarms have a life span, so they welcomed the commitment around conversations that we are proposing.  
Where we state educating people, customers were not clear on who we are educating.
</t>
  </si>
  <si>
    <t>CO: Everyone felt that this was acceptable and that Cadent should take the responsibility. It shows that they care about people and are not just trying to rip you off.  Some were 'unsure' because the numbers did not seem like a large proportion of Cadent's 11 million households. There was recognition that giving CO detectors and advice was going above &amp; beyond Cadent's remit, because it's within the household, however the importance of protecting people from CO was such that everyone agreed it is right that Cadent do this.</t>
  </si>
  <si>
    <t xml:space="preserve">The CO awareness initiatives were very popular all round. CO monitors, most realised it was not an obligation for Cadent but felt that it should be a landlord's obligation to do so. </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</si>
  <si>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
Issuing CO alarms to, and educating households showed Cadent is going above and beyond in its service. This service stood out to customers as a positive and proactive service.</t>
  </si>
  <si>
    <t>Quality Experience Participants were supportive of Cadent’s
commitment to go beyond its legal responsibilities. They were
pleasantly surprised by Cadent’s social action.
Several customers were concerned about customers footing the bill for
these [social] initiatives, especially when they felt Cadent was not being
transparent about its motivations.
The quantities felt arbitrary to the participants. They want Cadent to make
clear how these numbers were decided.
Carbon Monoxide The CO and minimizing disruption commitments were
popular; it was very clear to participants that these fell within Cadent’s remit.
They supported this aspect of the plan.</t>
  </si>
  <si>
    <t>Almost all participants felt that carbon monoxide was an urgent priority and
that, although not currently the case for all properties, CO alarms should be a
legal requirement. While some felt that Cadent was not focusing enough on
raising awareness of CO, others believed that suppliers should take
responsibility for this.
–
In Peterborough, participants were happy with the commitment to deliver
3 million CO alarms, while in Liverpool it was seen as far too small a figure,
given the size of area and population Cadent cover.</t>
  </si>
  <si>
    <t>Overall, customers were supportive of the Quality Experience
commitments outlined by Cadent, particularly the additional support
for customers in vulnerable situations.
Customers agreed that it is important to educate people on carbon
monoxide. Although, there were some queries about who would
qualify for a CO meter. One customer noted that the cost of a CO
meter could be an issue that stretches beyond only customers
vulnerable situations.
Across proposed initiatives, including appliance replacement and
carbon monoxide education, some customers questioned whether
the number of those supported represents a high enough proportion
of Cadent’s customers.</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</si>
  <si>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All customers felt that it was acceptable that Cadent takes responsibility for
offering support to those at risk of Carbon Monoxide poisoning, including
distributing CO meters. They felt that it suggested that they cared about their
customers. Some customers felt that this should be offered to more people.</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</si>
  <si>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The majority of discussion on this outcome area focused on how
Cadent would ensure that their efforts were targeted at those who
needed support most. Concerns raised included:
•
Fuel poverty interventions and the measures to protect vulnerable people would
not go to the ‘right’ people.
•
Those most in need would have difficulty accessing provisions.
•
Some customers might try to take advantage Cadent’s more philanthropic
initiatives , e.g. repairing and replacing a boiler for free. They want Cadent to
explain how robust needs assessments will be conducted.
•
The working poor would be missing out on these initiatives
Carbon Monoxide across locations the carbon monoxide package was very
popular, and participants supported Cadent’s educational commitment. Some
participants thought more detectors should be provided (a few suggested
universal provision).</t>
  </si>
  <si>
    <t xml:space="preserve">For boiler replacement, customers felt strongly that this must be means tested, to ensure that it isn’t abused. 
</t>
  </si>
  <si>
    <t>Vulnerability training - mix of philanthropic and ethical. Some of them thought that this was something didn't have to do (and so philanthropic), others thought it was only ethical because it's 'just being very nice' which should be standard behaviour. And a few said it felt like a duty – Cadent shouldn’t leave those without gas. With gas connections and free boiler replacements - there was a big debate over whether this should be part of Cadent's role or not. Some thought that it's important for them to go over and above while others thought that this wasn't appropriate for a private business. There was some cynicism that 'they don't really care' about the public/their customers and that this is just 'to make themselves sound good.</t>
  </si>
  <si>
    <t xml:space="preserve">In one group, a participant felt that installing boilers actually ticked all three boxes. A legal responsibility to keep the customer safe; an ethical decision to investigate further; and a philanthropic decision to replace their boiler. It was seen as 'going the extra mile'. Others questioned the boiler replacement idea, ('Lovely thing to be doing, but why? Why do they feel it is their responsibility?') In the end consensus was that, either way, it was a good thing to do, even if they don't have to do it. </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</si>
  <si>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
Never leaving a customer vulnerable without gas was thought to be an ambitious claim and challenging to deliver.</t>
  </si>
  <si>
    <t>Quality Experience Participants were supportive of Cadent’s
commitment to go beyond its legal responsibilities. They were
pleasantly surprised by Cadent’s social action.
Several customers wanted to see Cadent be more transparent with its
motivations for doing this work, e.g. new gas connections add customers.
Cadent is benefitting from growing their gas network, and participants
think that they should be honest about this.
Several customers were concerned about customers footing the bill for
these [social] initiatives, especially when they felt Cadent was not being
transparent about its motivations.
The quantities felt arbitrary to the participants. They want Cadent to make
clear how these numbers were decided.
There were mixed views and mixed support for Cadent’s efforts to address fuel
poverty and protect vulnerable customers . Participants landed on why
questions: why that number? Why this action? Why is Cadent doing this?
Participants suggested several ways in which Cadent could improve these
aspects of the plan, including:
1.
Echoing general concerns about the plan, participants felt that
benchmarking, context, and most transparent rationale would improve
the clarity of the fuel poverty and vulnerable customer commitments.
2.
Similar to customer forum members, participants suggested that Cadent
provide a clear means testing approach .</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</si>
  <si>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Across all workshops, customers were happy with the level of support that
Cadent was offering. They felt that Cadent was ‘doing the right thing’. Some
felt that charities and foundations should take better care of vulnerable
people in society, but in the absence of this, it made sense that Cadent was
stepping in.
Even though some customers felt it should not wholly be Cadent’s responsibility to provide support
for those in vulnerable situations or experiencing fuel poverty they liked that
Cadent had made this a focus of their plan and was taking some ownership of
the issue.</t>
  </si>
  <si>
    <t>Customers who work in or have worked in a customer centre were impressed with our 90% target for answering calls within 30 seconds.
Some customers challenged why our call centre targets were included in the commitments if these are already licence obligations.</t>
  </si>
  <si>
    <t>Emergency calls: all agree it's reasonable to answer 90% of emergency calls within 30 seconds - as long as 'answer' means speaking to a person, not having to press lots of options!</t>
  </si>
  <si>
    <t xml:space="preserve">The 24/7 gas emergency service was seen as good, but people picked up on the fact that the 30 second to pick up the phone was set by regulator so Cadent not offering anything above and beyond. Also, this raised some questions about how long it then takes for someone to come to the premises after the emergency line was called. 
Social media - some questions around this 'who follows a gas company on social media...', but quickly agreed that the more comms channels the better.  </t>
  </si>
  <si>
    <t>A quality experience is seen as a critical obligation for any organisation. Most customers saw this as a hygiene factor and it surprised a few that it was part of the plan, although many welcomed it being spelt out. Many expected the commitments to be manageable, though no customers had any real experience of Cadent's services. Providing detail of what the commitments should entail provides comfort, though failure to deliver will quickly harm trust. Reliability and reassurance in relation to safety and service delivery stood out. Some found issues with jargon e.g. PSR and some commitments felt hard to achieve.
The 24/7 emergency hotline appealed to customers.</t>
  </si>
  <si>
    <t>Quality Experience Participants were supportive of Cadent’s
commitment to go beyond its legal responsibilities. They were
pleasantly surprised by Cadent’s social action.
Most participants were supportive of
Cadent’s commitment to answer 90% of
emergency calls in 30 seconds , with some venturing to call this rate ‘outstanding’.
However, in several locations, participants want more participants wanted
Cadent to commit to dealing with the emergencies in a certain time period.</t>
  </si>
  <si>
    <t>In terms of minimising disruption, participants were generally
positive about the 24/7 emergency phoneline but some thought that ‘greater
flexibility’ was too vague to reassure people like shift workers.
Some participants were concerned that only 90% of emergency calls were
answered within 30 seconds, specifically whether people such as shift workers
at certain parts of the day may be disadvantaged compared to 9 5 workers.</t>
  </si>
  <si>
    <t>Overall, customers were supportive of the Quality Experience
commitments outlined by Cadent, particularly the additional support
for customers in vulnerable situations.
Largely, customers agreed that Cadent should prioritize raising
awareness of all its initiatives (including PSR and CO) but some
also suggested that there should be more accessible information
about who Cadent are in general and how to call them in an
emergency. Most participants commented that they had never
heard of Cadent prior to being involved with the engagement.
The 24/7 call centre was said to be a positive way to support
customers in vulnerable situations. A few customers suggested that
Cadent should aim higher then the 90% call response rate.</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</si>
  <si>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All customers felt that the proposed response to emergency calls was
satisfactory, although in London participants commented that this would
only be the case if it means speaking to a person, not having to choose
from a menu of options.</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</si>
  <si>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There were mixed views on the
emergency calls commitment, which were due,
in part, to a lack of benchmarking. These included:
•
Participants wondered how this rate compared to 999.
•
A common response was, ‘what about the remaining 10%?’ These participants
wanted Cadent to go further.
•
Participants with existing knowledge about emergency calls or worked in call
centres enthusiastically supported this commitment.
•
Several participants identified that ‘90% in 30 seconds’ is an Ofgem
requirement and were less impressed by the measure. They saw this as an
example of fulfilling its legal responsibility, and not going above and beyond.</t>
  </si>
  <si>
    <t>Quality Experience Participants were supportive of Cadent’s
commitment to go beyond its legal responsibilities. They were
pleasantly surprised by Cadent’s social action.</t>
  </si>
  <si>
    <t>Some customers stated that we should be more ambitious (circa 1m fuel poor in our networks, but we are only tackling 35,000)</t>
  </si>
  <si>
    <t>Fuel poverty: Many people are not aware of Cadent, how would they know how to ask for this support. Many would expect that it is the supplier that should support this support not Cadent. (or as well as Cadent)</t>
  </si>
  <si>
    <t xml:space="preserve">They thought that insulation was important to encourage because it keeps people warm and saves money. In general they thought that it 'sounds like a lot of stuff is happening' so Cadent need to make sure that the reality lives up to the proposals. </t>
  </si>
  <si>
    <t xml:space="preserve">In one location, there was some question about whether the 5,000 home interventions was sufficiently ambitious, particularly considering Cadent have 10 million customers in their license areas. Another participant however, pointed out that there was a risk that Cadent could end up overpromising and not delivering. </t>
  </si>
  <si>
    <t>Overall, customers were supportive of the Quality Experience
commitments outlined by Cadent, particularly the additional support
for customers in vulnerable situations.
Customers were supportive of the fuel poverty initiatives. Several
mentioned that this should be communicated more widely so that
people are aware of how Cadent can support them. Only a couple
of participants felt that this initiative should not be Cadent’s
responsibility, where one suggested it should be the government’s
responsibility and another customer was concerned about people
abusing the support.</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</si>
  <si>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Customers supported Cadent’s approach to addressing fuel poverty but felt
that more people could be supported by the plans.
Even though some customers felt it should not wholly be Cadent’s responsibility to provide support
for those in vulnerable situations or experiencing fuel poverty they liked that
Cadent had made this a focus of their plan and was taking some ownership of
the issue.</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</si>
  <si>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The majority of discussion on this outcome area focused on how
Cadent would ensure that their efforts were targeted at those who
needed support most. Concerns raised included:
•
Fuel poverty interventions and the measures to protect vulnerable people would
not go to the ‘right’ people.
•
Those most in need would have difficulty accessing provisions.
•
Some customers might try to take advantage Cadent’s more philanthropic
initiatives , e.g. repairing and replacing a boiler for free. They want Cadent to
explain how robust needs assessments will be conducted.
•
The working poor would be missing out on these initiatives
Fuel poverty consistent with previous customer forum meetings, the fuel
poverty commitments received a mixed response from participants.
Challenges to this section of the business plan stemmed from two main
concerns relating to new gas connections:
1.
Cadent is not being transparent about its motivations for connecting
homes to the gas network. Participants felt that Cadent’s presentation of
‘new gas connections’ as a social good, and as part of Quality
Experience, is disingenuous. Cadent is benefitting from growing their gas
network, and participants think that they should be honest about this.
2.
These connections are in contradiction to the business plan’s
environment outcome. Participant noted that the discussion of fuel
poverty was divorced from the business plan’s environmental outcome
because more gas connections will create more CO2 emissions. In both
London and Birmingham participants wondered why insulation which
addresses fuel poverty and the environment was not discussed.</t>
  </si>
  <si>
    <t>Customers highlighted that if we are connecting people to gas, we need to also give them advice on appliances and tariffs, as some customers aren’t commercially savvy and could end up on poor tariffs, which creates further problems.</t>
  </si>
  <si>
    <t>Cadent seem to be doing so much that 'if we didn't come here, we wouldn't know about' H2</t>
  </si>
  <si>
    <t>Similarly, some participants thought that providing advice
about insulation was a positive step that Cadent should make
whilst others thought that this should be left to suppliers and/or
government.</t>
  </si>
  <si>
    <t>Overall, customers were supportive of the Quality Experience
commitments outlined by Cadent, particularly the additional support
for customers in vulnerable situations.
Customers were supportive of the fuel poverty initiatives. Several
mentioned that this should be communicated more widely so that
people are aware of how Cadent can support them. Only a couple
of participants felt that this initiative should not be Cadent’s
responsibility, where one suggested it should be the government’s
responsibility and another customer was concerned about people
abusing the support.
Largely, customers agreed that Cadent should prioritize raising
awareness of all its initiatives (including PSR and CO) but some
also suggested that there should be more accessible information
about who Cadent are in general and how to call them in an
emergency. Most participants commented that they had never
heard of Cadent prior to being involved with the engagement.</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</si>
  <si>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In addition, some participants felt giving energy advice ran the risk of being
patronizing, but others were supportive of it.</t>
  </si>
  <si>
    <t>Customers were shocked at the length of MOB interruption, they want us to address this.</t>
  </si>
  <si>
    <t xml:space="preserve">Agreement that MOBs should be a priority. </t>
  </si>
  <si>
    <t>Regarding multiple occupancy buildings (MOBs), participants
agreed that this was an important area to focus on, but some
felt that it was unfair to have so much focus on London
compared to other regions which also have MOBs.</t>
  </si>
  <si>
    <t>Generally customers felt that Cadent’s plans to provide a quality experience
were going ‘above and beyond’ what was expected.
Customers at all workshops wanted a better understanding of the context of
the figures for how many people Cadent would be supporting, what
proportion this was and how it was decided.
Customers in Liverpool mentioned that, as they had never heard of Cadent
prior to the focus group, they would not have known who to approach for this
support. They felt that Cadent would need to make it clearer how to access
this support if needed.
Most participants agreed that multi occupancy homes should be a priority.
In London they felt that this should include focussing on improving
communications with landlords.</t>
  </si>
  <si>
    <t>Overall, participants found the plan acceptable, and thought it was good that
Cadent was exceeding their legal responsibilities. For example, participants felt
that Cadent was ‘filling a gap’ in the legal framework by making an ethical
decision to provide CO detectors, which they supported.
•
Some participants found the plan acceptable, but felt the
quantities could be higher, and that Cadent could do more.
Participants raised concerns about a London bias when discussing the
multi
occupancy buildings (MOBs) commitments. For
•
Participants in Birmingham asked whether London customers would pay higher
prices to cover the London focus. They did not want to pay for work that was
occurring outside of their region.
•
Those who were supportive of the focus on MOBs still wanted Cadent to justify
their focus is it because the current standards are sub par? Is it because you
can reach a lot of people efficiently in MOBs?</t>
  </si>
  <si>
    <t>Future customers really supported our commitments and had quite excited discussion. They were keen to understand scale of our leakage vs emissions from cows!</t>
  </si>
  <si>
    <t>59% of business customers surveyed said that they found the environmental aspects of Cadent's business plan "very important" and 26% "fairly important" (85% in total). 36% of respondents found the environmental aspects of the plan "very acceptable" and 47% "fairly acceptable" (83% in total). The breakdown across business sizes was broadly consistent, but overall acceptability was lowest for sole traders, with the %s finding the plan either very acceptable or acceptable being 73%, 88% and 86% for sole traders, businesses with 1-9 employees and businesses with 10-49 employees respectively.
Many customers supported the environmental commitment and some said it should have a higher profile and a few said that they would be willing to pay more for this area. However, some felt that it was not as important as a resilient network or quality experience as these were Cadent's core purpose. Many customers explained that improving a safeguarding the environment was a personal priority and many felt that it was a duty and obligation for businesses, particularly given the impact that they can have and the resources at their disposal. A few participants thought that improving the environment may soon be a legal requirement. Some participants felt that the commitments in this section of the plan were less tangible and specific than in other areas.</t>
  </si>
  <si>
    <t>Environment There was no consensus on Cadent’s environmental
commitments . People who thought the plan was outstanding sat
alongside people who thought Cadent, as a gas distribution
network focusing on improving the environment, was “like a turkey
asking for Christmas”. However, many participants were happy
that Cadent is moving in this direction.
Critical participants urged Cadent to think more about who it was as a
company, and whether Cadent would genuinely be able to tackle climate
change. This was in contrast to a significant number of participants who
were ‘very impressed’ that Cadent was acting on the environment.</t>
  </si>
  <si>
    <t>There was a mix of opinion on how ambitious Cadent’s environmental plans
are. Some believed that Cadent was setting a positive example, encouraging
their staff and customers to change behaviours, believing that ‘one small
change can make a huge difference’. Others were sceptical, believing that
the government should take the lead and that Cadent should set earlier
deadlines for the targets, even if they are smaller targets.</t>
  </si>
  <si>
    <t>Customers found the proposals for Improving the Environment
acceptable. This support was often phrased with reference to
the importance of the environment and future generations.
•
Many customers argued that the plans were ambitious, with
‘lots to do by 2026’, and that Cadent should be lauded for
‘leading the way’ for others in the utilities sector.
•
Some customers, however, thought that these proposals could
be achieved sooner. Some suggested that Cadent should
have more frequent intermediate targets to keep them on
track.</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</si>
  <si>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In Wolverhampton, participants expressed that they wished to see actions
arising from these commitments and wanted a better understanding about
how Cadent would be measuring outputs to ensure that they were meeting
their goals.</t>
  </si>
  <si>
    <t>The environment outcome was not without its critics who thought Cadent
was not going far enough.
Participants were generally supportive of the plan.
•
Participants were discerning few fell into the ‘anything
environmental is good’ camp. They readily discussed the pros and
cons of the commitments.
•
However, across all locations participants felt that assessing the
environment commitments required expert knowledge , especially on
topics as complex as hydrogen.
•
Overall, participants thought the environment outcome was
ambitious , especially if it is delivered within the 5 year business plan
period. Participants wanted Cadent to provide clarity around how
they would check progress .</t>
  </si>
  <si>
    <t>Theft of gas caused confusion, it was hard for customers to understand how this impacts the environment and the scale involved.  Those that did understand said it was something that definitely needed to be tackled (some were not sure if this was our responsibility though).</t>
  </si>
  <si>
    <t>There were some questions about theft of gas, how that can happen and how much it really costs Cadent.</t>
  </si>
  <si>
    <t>While participants agreed that it was beneficial to reduce the theft of gas,
several participants felt that this was more about saving Cadent money than
improving the environment and, as such, was out of place in this outcome.</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</si>
  <si>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Participants generally had not heard about gas theft before and
were happy that this was being tackled.
In Wolverhampton, participants expressed that they wished to see actions
arising from these commitments and wanted a better understanding about
how Cadent would be measuring outputs to ensure that they were meeting
their goals.</t>
  </si>
  <si>
    <t>The environment outcome was not without its critics who thought Cadent
was not going far enough.
Participants were generally supportive of the plan.
•
Participants were discerning few fell into the ‘anything
environmental is good’ camp. They readily discussed the pros and
cons of the commitments.
•
However, across all locations participants felt that assessing the
environment commitments required expert knowledge , especially on
topics as complex as hydrogen.
•
Overall, participants thought the environment outcome was
ambitious , especially if it is delivered within the 5 year business plan
period. Participants wanted Cadent to provide clarity around how
they would check progress .
Theft of gas participants generally did not think this belonged in the
environment section of the plan. They think Cadent should tackle this issue, but
they do not think it reduces emissions i.e. even if the gas is properly paid for it
will still release emissions upon use.</t>
  </si>
  <si>
    <t xml:space="preserve">Some people are prepared to spend more than we are proposing on the environment. They were surprised that our costs were going down, they would have expected cost on this to go up.
Many said our plans were not ambitious enough (some stating that what we are proposing we should have being doing already – they also wanted to see how we are currently performing in this space).
Some customers thought we may get into installing windfarms as part of our renewable energy. This may be due to one of the images used as part of the materials shared.
Some of the language around how we are seeking to decarbonise wasn’t understood. Such as off setting. Customers also keen that we plant trees locally rather than offsetting through “planting on other side of world”.
Customers believed we were just seeking to move to electrical vehicles rather than looking to move to zero emission vehicles. This led to lots of discussion around battery life not being adequate and shortage of lithium etc
</t>
  </si>
  <si>
    <t xml:space="preserve">Carbon offsetting was the most popular and discussed topic. 
Generally, there was lots of discussion around the importance of the environment, how everyone has a responsibility to reduce their impact on the environment, particularly for the sake of future generations. Carbon offsetting appealed as people felt that deforestation is a big problem, they liked the idea of planting trees, trees are seen to improve the environment (green, fresh air). However, someone raised the question of how effective it really is - is it just a PR exercise? General agreement that this is a concern (but not to the extent that they don't still like the idea). It is not just Cadent doing this - the more people do this, the better. 
Decarbonisation: using renewable energy makes sense - it's important if it's doable. 
Electric cars - mixed few on this - feels like it’s a long way off. Right now charging is an issue, with inconsistent charging points. Don’t know how much it will cost. Will it get passed back to customers?  Alternative view is that there are a lot of vans on the road and that it makes sense to do.
Outcome/commitments:
Cadent should have more say on where the gas is coming from. Don't want it to come from fracking - aware that this might involve government lobbying but Cadent should have a responsibility about this. One felt that the plan was quite ambitious and a few asked whether it was achievable.  There was also interest in whether Cadent is looking to learn from other countries around decarbonisation and improving the environment. </t>
  </si>
  <si>
    <t xml:space="preserve">
Information: Already loads of information available. It’s good for raising awareness but less important than the other priorities. Helps customers keep a safe household. Good because it’s not expensive to do. 
Charging points:  Good because it encourages electric vehicles.  Not as large a scale compared to the others.  This is good because there are fuelling points for non-electric cars in many places.
Electric fleet:  Good because it reduces air pollution, possibly saving lives. Lowers carbon footprint. 2026 is a long way away for only 2000 cars. Cadent could do it in less time.
Renewables: Good because this is mass scale. We all need gas so producing it renewably. Not wholly good because they’re still a gas company.
Carbon offsetting: Good because this is on a massive scale. Reassures customers that their gas is getting absorbed. Balance is impossible to reach. Good because it makes them look good. This depends on how much they do.
Outcome/commitments:
Overall feels ambitious – not aware of company like Cadent doing this. Feel the Govt should require companies to have environmental initiatives. However, some participants were cynical - “everyone says these things”. They thought that the emphasis on 2026 was too far into the future and would prefer to see more recent targets, even if these are smaller to reassure them that what they are doing is reachable and achievable. Because of the current plan they are cynical that these proposals will be put into action.
They thought that it was reducing carbon footprints was too focused on Cadent’s employees when it should go further to their customers. Key message, then, that the overall aims were good and ambitious but could/should done quicker.</t>
  </si>
  <si>
    <t>General agreement that Cadent is 'doing the right thing', that the plans were acceptable and, for quite a few, more ambitious than they expected it to be. 
Purchasing carbon offsets was questioned by a few, some were 100% sure what it meant and felt it was like 'paying off' for own emissions. A few also mentioned that planting trees wouldn't really make enough difference until we also stop cutting down trees since replacing mature forests with new trees was felt to have net negative effect on carbon absorption. BUT as other elements, seen as a good thing to do to reduce carbon emissions, so generally seen as an acceptable element of the plan. With regards to EVs, there were suggestions that they should then also be charged by renewable energy to make it even cleaner.  
In terms of the commitments:
Vast majority felt it was an acceptable element of the business plan. Many said it felt like it was going beyond required levels.</t>
  </si>
  <si>
    <t>59% of business customers surveyed said that they found the environmental aspects of Cadent's business plan "very important" and 26% "fairly important" (85% in total). 36% of respondents found the environmental aspects of the plan "very acceptable" and 47% "fairly acceptable" (83% in total). The breakdown across business sizes was broadly consistent, but overall acceptability was lowest for sole traders, with the %s finding the plan either very acceptable or acceptable being 73%, 88% and 86% for sole traders, businesses with 1-9 employees and businesses with 10-49 employees respectively.
Many customers supported the environmental commitment and some said it should have a higher profile and a few said that they would be willing to pay more for this area. However, some felt that it was not as important as a resilient network or quality experience as these were Cadent's core purpose. Many customers explained that improving a safeguarding the environment was a personal priority and many felt that it was a duty and obligation for businesses, particularly given the impact that they can have and the resources at their disposal. A few participants thought that improving the environment may soon be a legal requirement. Some participants felt that the commitments in this section of the plan were less tangible and specific than in other areas.
Some business participants questioned whether becoming carbon neutral by 2026 was feasible and wanted more details on this.</t>
  </si>
  <si>
    <t>Environment There was no consensus on Cadent’s environmental
commitments . People who thought the plan was outstanding sat
alongside people who thought Cadent, as a gas distribution
network focusing on improving the environment, was “like a turkey
asking for Christmas”. However, many participants were happy
that Cadent is moving in this direction.
Critical participants urged Cadent to think more about who it was as a
company, and whether Cadent would genuinely be able to tackle climate
change. This was in contrast to a significant number of participants who
were ‘very impressed’ that Cadent was acting on the environment.
–
In Cambridge, participants discussed how electric vehicles add to
congestion and producing more vehicles has negative impact.
Furthermore, electricity suppliers are not necessarily renewable.
–
In Liverpool and London, participants noted that carbon offsets
pushed the problem elsewhere, and puts plantations in parts of the
world that do not need them.</t>
  </si>
  <si>
    <t>In general, participants approved of the plans for improving the
environment.
•
At all events participants felt that Cadent should be leading the way
for other large organisations, setting the precedent for how to
improve the environment.
The only area of disagreement across regions was whether electric
vehicles replacing the Cadent fleet was realistic, where some felt that
this was still ‘far off. Zero emissions vehicles customers in London generally thought
introducing zero emissions vehicles for Cadent employees was a
good idea, but in other regions opinions were split. For example, in
Peterborough customers challenged the feasibility of transferring the
Cadent van fleet to electric vehicles and one customer expressed
concern over the potential impact of electric vehicles on the
environment. In Liverpool it was felt that the mainstreaming of electric
vehicles was ‘a long way off’ and there was a concern that it could
be more expensive for customers.
Carbon offsetting was a particularly popular element to Cadent’s
proposals for becoming a carbon neutral business. Customers felt
that planting trees and combatting deforestation was particularly
important. Although some raised the concern about how effective
this is.
•
Using renewable energy where possible was seen by customers as
something that Cadent should be doing, where some said it was a
‘no brainer
In Wolverhampton, participants expressed that they wished to see actions
arising from these commitments and wanted a better understanding about
how Cadent would be measuring outputs to ensure that they were meeting
their goals.</t>
  </si>
  <si>
    <t>The environment outcome was not without its critics who thought Cadent
was not going far enough.
Participants were generally supportive of the plan.
•
Participants were discerning few fell into the ‘anything
environmental is good’ camp. They readily discussed the pros and
cons of the commitments.
•
However, across all locations participants felt that assessing the
environment commitments required expert knowledge , especially on
topics as complex as hydrogen.
•
Overall, participants thought the environment outcome was
ambitious , especially if it is delivered within the 5 year business plan
period. Participants wanted Cadent to provide clarity around how
they would check progress .
A couple participants in London rejected the technocratic framing of
decarbonisation, i.e. acting on climate change is not just a matter of
counting carbon. They identified Cadent as a company with a vested
interest in fossil fuel, and thought that drawing attention to operational
changes was distracting customers from larger problems.
Carbon offsets most participants initially reacted negatively to Cadent’s
proposal for carbon offsets suggesting they were disingenuous, and a ‘cop
out’ (Ipswich). Several conversations settled on the idea that offsets may be
good additional options, but Cadent should try its best to reduce emissions
first.</t>
  </si>
  <si>
    <t xml:space="preserve">Appears disingenuous that we are now proposing zero waste to landfill (as we really mean avoidable waste). One customer noticed that we have dropped the contaminated spoil off our commitments. They were disappointed. 
</t>
  </si>
  <si>
    <t>Several queries about zero waste to landfill and how this would be possible. 
Generally they liked it 'good stuff' , 'this it is good  - it's going in the right direction'
Recycling and landfill - yes, definitely like the plans, 'it's a good start'. Avoiding plastics - great, everyone should play their part. Participants impressed that the plan is to reduce plastic not only in offices but through the supply chain too.</t>
  </si>
  <si>
    <t xml:space="preserve">Consensus support on landfill (stopping future problems). </t>
  </si>
  <si>
    <t xml:space="preserve">On zero waste to landfill there were some that worried this means that whatever is not recycled is just incinerated which would not really help and not be acceptable. </t>
  </si>
  <si>
    <t>Almost all participants agreed with the Cadent’s plans to improve recycling
and divert waste away from landfill. The only concern around this was the lack
of alternatives to plastic pipes that are being used in their network.
There was a mix of opinion on how ambitious Cadent’s environmental plans
are. Some believed that Cadent was setting a positive example, encouraging
their staff and customers to change behaviours, believing that ‘one small
change can make a huge difference’. Others were sceptical, believing that
the government should take the lead and that Cadent should set earlier
deadlines for the targets, even if they are smaller targets.</t>
  </si>
  <si>
    <t>Customers found the proposals for Improving the Environment
acceptable. This support was often phrased with reference to
the importance of the environment and future generations.
•
Many customers argued that the plans were ambitious, with
‘lots to do by 2026’, and that Cadent should be lauded for
‘leading the way’ for others in the utilities sector.
•
Some customers, however, thought that these proposals could
be achieved sooner. Some suggested that Cadent should
have more frequent intermediate targets to keep them on
track.
•
While most customers were keen about diverting materials
away from landfill, some raised concerns about the
environmental impact of using plastic for pipework
replacement across the network and suggested
environmentally friendly alternatives.</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</si>
  <si>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Recycling and avoiding plastics was seen favourably across all
groups.
In Wolverhampton, participants expressed that they wished to see actions
arising from these commitments and wanted a better understanding about
how Cadent would be measuring outputs to ensure that they were meeting
their goals.
In Liverpool, customers queried whether zero waste to landfill was possible.</t>
  </si>
  <si>
    <t xml:space="preserve">Many customers at the different forums and focus groups were not keen on employees having charging points at their homes. When further clarity given, many were ok with employees using vans having the charging points.  But not keen still for other employees (unless they were paying for it with a small subsidy). </t>
  </si>
  <si>
    <t>Environment There was no consensus on Cadent’s environmental
commitments . People who thought the plan was outstanding sat
alongside people who thought Cadent, as a gas distribution
network focusing on improving the environment, was “like a turkey
asking for Christmas”. However, many participants were happy
that Cadent is moving in this direction.
Critical participants urged Cadent to think more about who it was as a
company, and whether Cadent would genuinely be able to tackle climate
change. This was in contrast to a significant number of participants who
were ‘very impressed’ that Cadent was acting on the environment.
Positive knock
on effects were identified by participants in relation to
Cadent’s education commitment : ‘provide information to customers and
staff to assist them in reducing their household emissions’. Participants
suggested that this commitment could work to change behaviours beyond
the company. However, a few participants felt that consumers are already
bombarded with energy saving information and Cadent should not
contribute to this problem.</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</si>
  <si>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In Wolverhampton, participants expressed that they wished to see actions
arising from these commitments and wanted a better understanding about
how Cadent would be measuring outputs to ensure that they were meeting
their goals.
A few customers in Liverpool felt that there should be more education in
school about gas, gas distribution and the impact on the environment.</t>
  </si>
  <si>
    <t xml:space="preserve">Myth busting needed around Hydrogen (as some referred to the blimp explosion). Customers were not clear on the impact of moving to Hydrogen on their boilers.  They didn’t understand what it means to “me” as a customer.
Chemical industry produce hydrogen as a bi-product, so one customer suggested that we need to link up with them going forwards.
</t>
  </si>
  <si>
    <t>One mentioned that there should be more education in schools about gas and gas distribution and the environment (including hydrogen alternatives)- 'everyone has to play their part now, especially big businesses'
Hydrogen - people very interested in this, think it sounds great. Questions about whether there is/going to be a shortage of conventional gas. Support for the idea of alternatives. Questions about costs - will it cost more to the consumer?</t>
  </si>
  <si>
    <t xml:space="preserve">H2 Thermal plant: This will create a domino effect, because your company would be positively affecting others. “Promote” is not good enough, there needs to be more concrete actions here. Concerned about the way they make the hydrogen, with one way taking lots of energy and another way creating excess carbon.  </t>
  </si>
  <si>
    <t xml:space="preserve">Hydrogen brought quite a lot of discussion, lot of people don’t quite understand what it is, how’s it’s made and what the advantages are and what the long-term implications are. Again, however, people are positive about it if it lowers emissions. </t>
  </si>
  <si>
    <t>Environment There was no consensus on Cadent’s environmental
commitments . People who thought the plan was outstanding sat
alongside people who thought Cadent, as a gas distribution
network focusing on improving the environment, was “like a turkey
asking for Christmas”. However, many participants were happy
that Cadent is moving in this direction.
Critical participants urged Cadent to think more about who it was as a
company, and whether Cadent would genuinely be able to tackle climate
change. This was in contrast to a significant number of participants who
were ‘very impressed’ that Cadent was acting on the environment.
–
In Liverpool, participants were concerned about the amount of
energy it takes to produce hydrogen gas . Therefore the process is
energy intensive, and ‘not green’.</t>
  </si>
  <si>
    <t>In general, participants approved of the plans for improving the
environment. •
At all events participants felt that Cadent should be leading the way
for other large organisations, setting the precedent for how to
improve the environment.
While most customers supported the use of hydrogen gas , there were
many questions about how this would work and what the cost
implications would be. In Wolverhampton, participants expressed
concerns about the potential risks of hydrogen gas.
In Wolverhampton, participants expressed that they wished to see actions
arising from these commitments and wanted a better understanding about
how Cadent would be measuring outputs to ensure that they were meeting
their goals.</t>
  </si>
  <si>
    <t>The environment outcome was not without its critics who thought Cadent
was not going far enough.
Participants were generally supportive of the plan.
•
Participants were discerning few fell into the ‘anything
environmental is good’ camp. They readily discussed the pros and
cons of the commitments.
•
However, across all locations participants felt that assessing the
environment commitments required expert knowledge , especially on
topics as complex as hydrogen.
•
Overall, participants thought the environment outcome was
ambitious , especially if it is delivered within the 5 year business plan
period. Participants wanted Cadent to provide clarity around how
they would check progress .
Hydrogen participants had a plethora of questions related to hydrogen. They
wanted to know whether Cadent would make the hydrogen from water or
methane, deeming the former more challenging, but more acceptable. A few
participants pointed out that methane or biomethane had knock on effects
that could negatively impact the environment. Several participants were
concerned about the dramatic infrastructural changes required. However,
some participants supported the hydrogen ambition. Even supportive
participants raised concerns about how Cadent would communicate the shift
to using hydrogen gas to the public.</t>
  </si>
  <si>
    <t>Participants were also split on the Hydrogen related
activities. Some believed it was beneficial to ‘lead by
example’ and focus on a low carbon alternatives. Others
were concerned that some forms of hydrogen gas
production were not carbon neutral or that Cadent’s
promise to ‘promote’ hydrogen gas was not a concrete enough action.</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</si>
  <si>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
At all events participants felt that Cadent should be leading the way
for other large organisations, setting the precedent for how to
improve the environment.
In Wolverhampton, participants expressed that they wished to see actions
arising from these commitments and wanted a better understanding about
how Cadent would be measuring outputs to ensure that they were meeting
their goals.</t>
  </si>
  <si>
    <t>In general, participants approved of the plans for improving the
environment. Customers all agreed that caring for the environment was everyone’s
responsibility and that it was right for it to be a key area of focus.
•
At all events participants felt that Cadent should be leading the way
for other large organisations, setting the precedent for how to
improve the environment.
While most customers supported the use of hydrogen gas , there were
many questions about how this would work and what the cost
implications would be. In Wolverhampton, participants expressed
concerns about the potential risks of hydrogen gas.
In Wolverhampton, participants expressed that they wished to see actions
arising from these commitments and wanted a better understanding about
how Cadent would be measuring outputs to ensure that they were meeting
their goals.</t>
  </si>
  <si>
    <t>Customers liked the idea of the fund and were keen that it supports local charities. 
In London several customers referred to the importance of using the fund to support city projects, such as those around reducing knife carrying/crime.
Mixed acceptability for the outcome once some people realised that the fund came from their bills.  One customer stating that he would rather we didn’t charge them in the first place and then allow them to donate money to the charities of their choice.
One customer said we should use the fund to invest back into the business so we can do more.</t>
  </si>
  <si>
    <t>Community fund categories were, in order of popularity:
1. City Projects - most customers said this would fill the gap left by insufficient public services and provide young people with preventative activities and young people can spread the message as outlined in slides.
2. Community and social projects - many customers who chose this option believe it is important in order to assist customers in vulnerable situations.
3. Environment - most customers believe there is a clear need for environmental action, which cannot be ignored by Cadent, as a large corporation with significant impact on the environment.
4. Fuel poverty - some participants saw warm homes as a basic human right and a few participants deemed it ‘unacceptable’ that people go without access to gas.
5. Innovation and research - customers who supported this option said it is required in order to move forward and progress.
When asked what the community fund meant to them, customers said:
• Integrated in the local community.
• Local residents should be able to vote on initiatives.
• Pot of money for the community, available o all.
• Funds available to support vulnerable people in the community.
• Cadent working with existing organisations to deliver community
When asked how important the name of the fund was, customers said:
• Explains the purpose
• Sounds like a grant the community could apply for
• Name should be prominent to raise awareness of Cadent
• Name shouldn’t be prominent, Cadent should conduct more sponsorship
• Suggestions for name of fund include: Social Fund; Supporting Futures Fund; The Cadent Project.
When asked how they would like to hear about the fund, customers said:
• Website
• Facebook
• Radio
• TV adverts
• YouTube
• Billboards
• Councils
• Community Centres
• Word of mouth
• Social media
• Cadent’s hold music
• Strapline on bill
• Cadent vans
• Local papers
• Bus advertising</t>
  </si>
  <si>
    <t>A few participants found the business plan unacceptable because they felt
Cadent was not being transparent enough.</t>
  </si>
  <si>
    <t>Customers felt that using a ring-fenced fund for innovation felt responsible but some needed more evidence of Cadent's track record to be confident that Cadent could deliver. Innovation was perceived as more complex to deliver than 'business as usual'. The 'use it or lose it' fund drives confidence that Cadent can innovate to reduce operating costs: Cadent are incentivised to innovate and customers assume this will reduce costs. There is a perception that this is not included on the annual bill and information about where the money comes from would help to reassure customers. Using hydrogen / biomethane to make Cadent's operations more sustainable and the use of robots were seen as futuristic, 'hero' innovations, generating excitement. Customers feel supporting vulnerable customers is important, but some felt it was incongruous to fund it using an innovation fund.</t>
  </si>
  <si>
    <t>Overall acceptability  affordability</t>
  </si>
  <si>
    <t>Very positive response to resilience and quality experience elements of the plan. Final thoughts: generally people felt that it's good that Cadent are going above and beyond. It feels like they are proposing to do a lot for the money.</t>
  </si>
  <si>
    <t xml:space="preserve">Commitments:
The resilient network commitments were seen as acceptable by vast majority.  Most around the table were surprised, in a positive way, that Cadent's charge would go down - albeit before inflation, with inflation difference would be minimal. All felt plan including bill impact was acceptable and affordable. There was a question in the end about whether gas suppliers would pass on the savings, whether there is an obligation for them to do so. However, that did not detract from the fact that majority of participants felt that the plan as a whole was acceptable and that the bill impact was acceptable and affordable. </t>
  </si>
  <si>
    <t>When discussing acceptability of bill impact, The majority (78%) of participants found the proposals to be acceptable or very
acceptable. Participants were pleased that Cadent was working to improve the
services they provide within the outcome areas whilst reducing costs for the
customer.46 of 59 participants found the plan acceptable or very acceptable, giving an acceptability rate of 78%
Six participants (10%) across all locations found the business plan unacceptable
or very unacceptable. Reasons cited include a lack of clarity on the outcome
areas themselves, and concerns for what future environmental impacts will be.
A few participants found the business plan unacceptable because they felt
Cadent was not being transparent enough.
67% of participants found the bill impact either very affordable or affordable
because the cost of the bill is decreasing before inflation. This represents financial
savings for customers.
More participants in Cambridge found the bill impact to be very affordable than
any other location. Reasons cited include the plan being good value for money
which benefits vulnerable customers, and being cheaper than other services
such as an internet subscription.
One participant from each location found the bill impact unaffordable. Reasons
cited included wishing to divest from fossil fuels or issues with personal finances.
The majority of participants thought that every outcome area was either very
important or fairly important. Improving the Environment was ranked the most
important (97% said very important or fairly important) across all locations. One
participant in London was happy to pay more in order to support more
environmental initiatives.</t>
  </si>
  <si>
    <t>85% of the 20 future customers that we spoke to felt that the plan was
acceptable. Participants in Peterborough found it more acceptable than
those in Liverpool. Where 9 participants found it acceptable in Peterborough
(3 of whom found the plans very acceptable), and 8 found the proposals
acceptable in Liverpool.
•
The rest felt that it was neither acceptable nor unacceptable.
•
The vast majority (90%) found that Improving The Environment was either very
important (65%) or fairly important (25%), and many saw this as the key to the
acceptability of the plan.
•
95% of participants felt that Providing a Resilient Network was important. 89% of
participants found Providing a Quality Experience important, with 53% finding it
very important.
80% of participants found the bill affordable. The rest either didn’t know or
neither agreed nor disagreed whether it was affordable, although some
selected this option as they were aware that the bill would not change
significantly.
•
84% felt that the plan was good or very good value for money and the
remainder did not know.</t>
  </si>
  <si>
    <t>All customers in vulnerable situations that we spoke to
found the business plan acceptable.
•
Several customers commented that they would want
regular updates about Cadent’s progress in delivering the
proposals. They also felt that Cadent should raise
awareness about the work that they are doing.
•
A few participants hoped that some of the outcomes,
especially those relating to the environment, could be
achieved sooner.
Generally customers found the new plans
affordable.
•
One suggested that people would be happy to
embrace the costs if they knew all that Cadent was
achieving. Another suggested that, while the costs
were affordable for them, it may be better to
charge individuals proportionally to their income.</t>
  </si>
  <si>
    <t>The majority of fuel poor customers found the proposals to be acceptable or
very acceptable (74%).
•
20% were unsure about whether they found it acceptable or not. They
generally felt ambivalent about the changes.
•
Two people in London found the plan unacceptable. One of these
participants felt that some of the proposals were the government’s
responsibility.
•
Breaking acceptability down by topic: All participants thought that providing a
resilient network was very important (81%) or fairly important (18%).
•
We also asked participants about the acceptability of each outcome
featured in the business plan. The vast majority felt that the environment was
very important (85%), where more of those unsure were in Liverpool (2 said it
was fairly important, 2 said it was neither important nor unimportant and 5 said
it was very important).
•
76% of participants felt that providing a quality experience was very important
and 21% felt it was fairly important.
71% of customers at these focus groups found the bill impact affordable.
•
No participants said that the plan was unaffordable although 29% were unsure
or felt it was neither affordable nor unaffordable, where most concerns about
affordability came from Peterborough.
•
Those who are unsure feel that any savings could be absorbed by their gas
supplier, and a couple expressed that their circumstances mean that gas is
already very expensive to them and that any increase would cause further
poverty. One overcomes this by using a pre payment meter.</t>
  </si>
  <si>
    <t>The majority of participants found the proposals to be acceptable or very
acceptable (94%) because Cadent are offering to deliver more services whilst
reducing the cost of the bill before inflation.
Three participants were unsure about whether they found it acceptable or not.
Based on the qualitative comments, they generally were ambivalent about the
changes, or were pleased about the improvement in services but did not want
an increase in the bill.
One participant in Birmingham found the proposal unacceptable, citing a lack of
achievability and questioning a lack of increase in investment across the
outcome areas.
The majority of participants thought that a every outcome area was either very
important or fairly important. A Resilient Network was ranked the most important
across all locations (78% very important, 20% fairly important). Improving the
Environment and Providing a Quality Customer Experience were equally ranked
across all locations (68% very important, 30% fairly important).
10% of participants in Manchester said that Improving the Environment was
neither important nor unimportant, compared to 0% of participants across the
other locations. They did not provide reasons for why.
91% of participants found the bill impact either very affordable or affordable
because the cost of the bill is decreasing before inflation. This represents financial
savings for customers.
One person in London found the bill impact unaffordable, but provided an
unclear reason as to why.
7% of participants were unsure whether the bill impact was either affordable or
unaffordable, citing unpredictability of gas prices in the future and wage
increases compared to inflation.</t>
  </si>
  <si>
    <t>Uncertainty mechanisms</t>
  </si>
  <si>
    <t>The way that Cadent plans for risks and uncertainties is felt to be acceptable and individuals trust that Cadent can deliver it given its thoroughness and a robust set of different mechanisms. Customers found this topic difficult to grasp and did not feel that they needed to 'see under the bonnet' to understand ow risks and uncertainties are calculated - they want Cadent to 'get on with it'.
When offered the choice between infrequent, unpredictable costs that are cheaper overall, and an up-front regular cost that is slightly more expensive, customers were attracted to any option that was lower cost, but on balance, there was a preference for greater certainty / predictability.</t>
  </si>
  <si>
    <t>The lead facilitator began by presenting an overview on the ‘pay
now or pay later’ options for uncertainties from the front along with
real life examples of number of gas connections and government
heat policy. Then, participants discussed their reaction at tables to
Ofgem’s and Cadent’s approaches.
Next, the lead facilitator presented an overview on the ‘use it or lose
it’ option to fund innovation. Participants then discussed this way of
funding innovation at their tables.
Overall, most customers were supportive of receiving a stable bill from
Cadent. They do not want their bill to drastically increase and they
would prefer less difficulty in the process.
The main findings from this session were:
Customers recognised the pros and cons of both options. However,
they preferred to ‘ pay now ’ versus pay later ’ in most instances.
There were some customers who supported this option with a caveat
as they highlighted concerns which are outlined in the next session.
Some customers said that the
pay now option was more ‘transparent’
and ‘honest’.
Participants raised concerns on a range of issues including:
•
The majority of participants were concerned that the refunds, which customers
may be eligible to receive as part of the Pay Now option, would not make it into
customer pockets. They noted that the gas suppliers were unlikely to return a
refund offered by Cadent to the customer. A few suggested that Ofgem should
force the supplier to pay the refund to customers.
•
Participants highlighted that by paying up front they would know how much
they were paying, but not necessarily what they would be paying for.
•
Participants wondered how Cadent would manage the funds the received
through the Pay Now option in the period between when they receive the
funds, and when they need to use them. Could they support customers in
vulnerable situations with any unused increases?
•
Some customers expected Cadent to absorb costs for innovation within the
business.
A number of customers noted that they do not
get to choose the GDN and would not have
been made aware of how innovation is funded
outside of being involved in the forum. This made
them wonder how others could be involved in
the decision making process.</t>
  </si>
  <si>
    <t>Innovation</t>
  </si>
  <si>
    <t>Following the discussion on uncertainties, participants were then guided
into a discussion on funding innovation the ‘Use it or lose it!’ funding
option.
In contrast to the previous session on risk and uncertainty, where
participants shared strong opinions, participants did not feeling strongly
about the proposal. However, they commented on how they wanted
the funds to be spent:
•
Most customers said that Cadent should not get to a point where
they lose the funds . A couple of participants were concerned that less
useful research might be conducted if Cadent just wants to ‘use up
the money’.
Customers supported Cadent’s proposal
to use the fund in three main areas : the
energy transition, customers in vulnerable
situations, and robotics.
•
Some customers said that Cadent should
be investing more of their funds into this
area rather than customer money.
Other points of note from customers regarding the innovation fund
proposal included:
•
Some participants noted that other companies already fund
innovation this way.
•
As the purpose was for funding small innovations, participants
wanted to know the number of customers who would benefit from
the proposal.
•
Some participants said that Cadent should ensure that some of
these funds were invested into UK research companies.</t>
  </si>
  <si>
    <t>All of the research that we have undertaken has put the customer at the heart of the plan. The final checks and tests on what we have heard and how we have reflected this in our plans has been our Acceptability testing. We have tested the acceptability of our plan through a mix of qualitative and quantitative research; each phase of acceptability has been used to inform the next phase. Regional focus groups were used to assess our plans across the region, but also locally. Customers were asked if the plans met their local needs as well as regional considerations. These showed that customers thought our targets were mostly stretching and in line with their views – but were not stretching in all areas. We took this feedback on board and improved our targets and increase the efficiency challenge. We tested our updated plans in our Quantitative acceptability testing.
When we tested our plans in the South West Water region, the quantitative testing showed high levels of acceptability for our plans and for the proposals in the plan. But there was strong feedback that we could more for less. Our customers tell us it’s important to ensure the efficiencies we pass back help relieve inflationary pressures. The impact of inflation had a markedly negative view on customer acceptability of our plans: the acceptability of this plan reduced to 63.5% when inflation was added to bills. Following our first phase of quantitative acceptability testing in the south west region we tested the findings in focus groups with customers. Part of these groups involved reviewing the acceptability results and understanding what drives acceptability and affordability. 
We challenged ourselves to reduce bills further – and presented these revised bills to customers in our second round of quantitative acceptability in the south west. This has shown high levels of support for our plans, as well as the initiatives that make up the plan. When this was retested with customers, 88% of our households said the plan was acceptable; 79% with inflation added; and there was huge support for the initiatives in the plan.</t>
  </si>
  <si>
    <t>DAR - MP meetings</t>
  </si>
  <si>
    <t>DAR - local Government</t>
  </si>
  <si>
    <t>DAR - Government</t>
  </si>
  <si>
    <t>DAR - Ofgem</t>
  </si>
  <si>
    <t>DAR - others</t>
  </si>
  <si>
    <t>DAR - conferences</t>
  </si>
  <si>
    <t>Cadent: Removing barriers to economic growth, LA and LEP webinar, April 2019</t>
  </si>
  <si>
    <t xml:space="preserve">First Economics cost of capital conference, Feb 2019 </t>
  </si>
  <si>
    <t xml:space="preserve">Ofgem RIIO-2 Customer &amp; Social working group 30 Aug 2018
Interruptions – Proposal for planned interruptions to focus on adherence to customer appointment slots for supply restoration – this may impact Mains Replacement efficiency and will require funding to perform against. This would also require measurement at the customers appliance rather than the ECV – Gathering retrospective data would be a challenge for GDNs. </t>
  </si>
  <si>
    <t xml:space="preserve">The Aug 2018 Ofgem RIIO-2 Customer &amp; Social working group noted a proposal for planned interruptions to focus on adherence to customer appointment slots for supply restoration, which may impact mains replacement efficiency and will require funding to perform against. It was also noted that this would require measurement at the customer's appliance rather than the ECV and that gathering retrospective data would be a challenge. </t>
  </si>
  <si>
    <t>Ofgem RIIO-2 Customer &amp; Social working group 30 Aug 2018
Guaranteed standards – GDNs do over and above standards e.g. consider vulnerability wider than PSR or seek to reinstate earlier than 5 day standard. Should standards be updated to capture this i.e. raise bar to this level? Consensus that GSOPs need modernising (service levels/compensation/targets), Ofgem keen to understand how proposed changes should be prioritised
RIIO2 sector specific methodology stakeholder meeting (30/01/19):Ofgem considered that customer service/performance had improved over GD1, looking to lock in baseline performance on GSOP, interruptions and customer service, limited upside</t>
  </si>
  <si>
    <r>
      <t xml:space="preserve">The Aug 2018 Ofgem RIIO-2 Customer &amp; Social working group noted that, with respect to guaranteed standards, GDNs go over and above standards e.g. consider vulnerability wider than PSR or seek to reinstate earlier than 5 day standard and questioned whether standards should be updated to capture this. There was consensus that GSOPs need modernising (service levels/compensation/targets) and Ofgem is keen to understand how proposed changes should be prioritised.
</t>
    </r>
    <r>
      <rPr>
        <sz val="11"/>
        <color theme="1"/>
        <rFont val="Calibri (Body)"/>
      </rPr>
      <t>At the January 2019 RIIO2 sector specific methodology stakeholder meeting, Ofgem stated that customer service/performance had improved over GD1 and they were looking to lock in baseline performance on GSOP, interruptions and customer service.</t>
    </r>
  </si>
  <si>
    <t>Ofgem RIIO-2 Customer &amp; Social working group 30 Aug 2018
Customer service – Proposals for RIIO-2 focussing on broadening customer base, expansion of survey methods, and simplifying questions. Any changes would require a rebasing of targets as pilots suggest different scores (mainly lower) – Ofgem reluctant to lose success story around C-Sat improvements. 
RIIO2 CSAT &amp; new GSOP meeting (5/12/18): • Ofgem stated position that comparability is higher priority for them than customer choice and representation for any updated customer survey. Other GDNs are leveraging this to support their proposal for a single channel approach. This is becoming a key battleground / differentiator between us and the other networks.
RIIO2 CSAT &amp; new GSOP meeting (29/1/19):  GDNs reviewed our proposal to provide customers the choice to respond to the satisfaction survey in their method of preference (i.e. multi-channel) and have decided to propose a compromise. This involves agreement of a default survey channel for each service, and allows customers’ the option to receive the survey in an alternative method. 
Ofgem customer &amp; social working group (18/2/19): • Customer satisfaction – Ofgem still proposing use of relative incentives &amp; state they will until they receive evidence on downside (i.e. end of collaboration and associated value for customers).  Ofgem say that relative does not necessarily mean 4 networks will be penalised but when questioned if this is what was intended for c-sat they couldn’t answer.</t>
  </si>
  <si>
    <t xml:space="preserve">SGN: What do customers want from a gas network (16/10/18): shared results of customer engagement - included - Stakeholder survey: survey of 100 stakeholders.  Top three priorities are:
 Acting safely
 Reliability and availability of supply
 Providing good customer services
</t>
  </si>
  <si>
    <r>
      <t xml:space="preserve">The Aug 2018 Ofgem RIIO-2 Customer &amp; Social working group noted that, with respect to customer service, proposals for RIIO-2 focus on broadening customer base, expansion of survey methods, and simplifying questions. Any changes would require a rebasing of targets as pilots suggest different scores (mainly lower). However, Ofgem is reluctant to lose success story around C-Sat improvements. 
</t>
    </r>
    <r>
      <rPr>
        <sz val="11"/>
        <color theme="1"/>
        <rFont val="Calibri (Body)"/>
      </rPr>
      <t>At the December 19 and January 19 RIIO-2 CSAT and new GSOP meetings, Ofgem emphasised comparability over customer choice and representation, however, our proposals on channel choice have led to GDNs proposing a compromise:  agreement of a default survey channel for each service, and gives customers the option to receive the survey in an alternative method. 
At the Ofgem customer &amp; social working group in February 19, Ofgem stated that they are still proposing the use of relative incentives.</t>
    </r>
  </si>
  <si>
    <t>Ofgem and GDNs outputs workshop, 27/09/18: potential new common/bespoke output on connections</t>
  </si>
  <si>
    <t>Traverse hosted a webinar with 15 Local Authorities and Local Enterprise Partnerships in April 2019 to explore ways in which Cadent could better facilitate economic growth and development. Cadent proposed that the LA / LEP commit to providing security for project costs from signature of offer until 5 years after the works are complete. This would allow Cadent to identify and more accurately cost network connection and reinforcement works at a much earlier stage. Of those LAs / LEPs that responded to the question of how likely they would be to make use of this proposed approach, 4 said "may be" and one said that they were likely to use that approach.</t>
  </si>
  <si>
    <t>RIIO2 Finance Workgroup, 19 Sept 2018: • Allowed and Expected Returns: (i.e. CAPM based value adjusted downwards for systematic outperformance wedge) see this as an important philosophical move from RIIO-1,.</t>
  </si>
  <si>
    <t>Energy breakfast brief - PwC - 21/02/19: businesses use more gas load, contributing towards the gas bill a lot more than households but no emphasis towards business as a focus for engagement.</t>
  </si>
  <si>
    <t>Ofgem RIIO-2 Customer &amp; Social working group 30 Aug 2018
Fuel Poverty – There is still a need for this scheme but there needs to be consideration for solutions beyond gas connections e.g. district heating or hybrid heating. Ofgem concern around how communities are targeted and ensuring take up is from customers genuinely suffering from fuel poverty.</t>
  </si>
  <si>
    <t xml:space="preserve">The Aug 2018 Ofgem RIIO-2 Customer &amp; Social working group noted that, with respect to fuel poverty, there is still a need for this scheme but there needs to be consideration of solutions beyond gas connections e.g. district heating or hybrid heating. Ofgem is concerned around how communities are targeted and ensuring take up is from customers genuinely suffering from fuel poverty.
One stakeholder group at the February 2019 stakeholder workshop concluded that: Continuing to connect fuel poor customers to the network is important because it can have a huge impact on energy costs especially when they've previously been using oil to heat their homes. </t>
  </si>
  <si>
    <r>
      <t xml:space="preserve">The Aug 2018 Ofgem RIIO-2 Customer &amp; Social working group noted, with respect to ‘behind the meter’ (vulnerability / end-use energy efficiency), the changing environment and energy transition is driving calls from customers for industry to do more in this space. Any change in GDN role requires clear policy decision aligned to other industry strategies e.g ECO. Ofgem is interested in how outputs and incentives can be set but understands the challenges around measurement.
</t>
    </r>
    <r>
      <rPr>
        <sz val="11"/>
        <color theme="1"/>
        <rFont val="Calibri"/>
        <family val="2"/>
        <scheme val="minor"/>
      </rPr>
      <t xml:space="preserve">At the February 2019 </t>
    </r>
    <r>
      <rPr>
        <sz val="11"/>
        <color theme="1"/>
        <rFont val="Calibri (Body)"/>
      </rPr>
      <t>Ofgem Energy Conference, it was noted that energy doesn’t create vulnerability, other social factors do, but Suppliers need to deliver more and be more ambitious / imaginative and have more awareness of where the risk lies for customers. 
At the Ofgem and GDNs outputs workshop in September 2018, Ofgem noted a potential new bespoke output for vulnerable customers .</t>
    </r>
  </si>
  <si>
    <t xml:space="preserve">At the Energy Capital Board meeting on 5 June 2019, Energy Capital, established by the West Midlands Combined Authority, explained its Fuel and Food Poverty Hub with pilots proposed by WM universities. </t>
  </si>
  <si>
    <t xml:space="preserve">BEIS energy efficiency meetings (14/11/18 &amp; 4/12/18): Discussion with BEIS officials covering the subject of energy efficiency, particularly in relation to fuel poor households. How can and should costly energy efficiency measures be retrofitted to prepare properties for future energy systems. 
• General nervousness about putting additional burden on networks though an appreciation that networks perhaps better placed for more structured roll-out of measures than energy suppliers. 
• At present they are thinking more DNOs than GDNs. </t>
  </si>
  <si>
    <t xml:space="preserve">Ofgem Energy Conference (5/2/19):  Social issues driving fuel poverty. Difficult accessing assistance. No one knows what the acronyms stands for, or even cares. Can’t understand an energy bill or what a kWh is. 
- How to reach customers who aren’t engaging with the energy market. 
- Energy hampers given out to customers at workshops. Pilot project. 
- Giving customers the confidence to ask for assistance or go out and find it. 
Ofgem customer &amp; social working group (28/02/19): 
• NEA and Citizens Advice were supportive of our view that networks should not be restricted to tackle fuel poverty only through gas connections, and non-network solutions should be allowed if this delivers better outcomes.
• GDNs were supportive of our proposal for a combined package to tackle fuel poverty i.e. a flexible volume driver supported by a financial incentive based on social return on investment and an element of the stakeholder incentive to encourage linking up of funding sources
</t>
  </si>
  <si>
    <t>SGN Moving Forward Together workshop (14/11/18): SGN - Use data mapping tool to identify fuel poor households</t>
  </si>
  <si>
    <t xml:space="preserve">At the BEIS energy efficiency meetings in November and December 2018, the practicality of retrofitting costly energy efficiency measures to prepare properties for future energy systems was discussed and there was a general nervousness about putting additional burden on networks though an appreciation that networks (mainly DNOs) are perhaps better placed for more structured roll-out of measures than energy suppliers. 
At the February 2019 Ofgem Energy Conference (5/2/19): it was noted that bills are hard to understand and customers need the confidence to ask for help. The difficulty of reaching customers who aren't engaging was noted  (giving out energy hampers was one example of a pilot scheme).
At the February 2019 Ofgem customer &amp; social working group the  NEA and Citizens Advice were supportive of our view that networks should not be restricted to tackling fuel poverty only through gas connections, and non-network solutions should be allowed if this delivers better outcomes.
GDNs were supportive of our proposal for a combined package to tackle fuel poverty i.e. a flexible volume driver supported by a financial incentive based on social return on investment and an element of the stakeholder incentive to encourage linking up of funding sources
</t>
  </si>
  <si>
    <t>Meeting with Green Alliance (8/8/19): very impressed by proposed Foundation - could be transformational.</t>
  </si>
  <si>
    <t>Energy System Catapult (23/10/18): addressing fuel poverty and vulnerability distorts the market and should be resisted. Example used of requiring supermarkets to deal with food banks.</t>
  </si>
  <si>
    <t>SGN Moving Forward Together workshop (14/11/18): For planned works SGN go to schools in the nearby area to talk to students about gas safety, CO awareness and road safety.
Localis report launch (Prosperous Communities, Productive Places), 24/04/19: Productive businesses need prosperous communities to thrive and grow – prosperous communities need productive and profitable businesses. The relationship is symbiotic. The relationship between major business and “place” must now be renewed if local industrial strategies are to deliver local economic success. · The report considers the need to enhance the role of strategic authorities, a new approach to Corporate Social Responsibility (CSR) linked more closely to Local Industrial Strategy (LIS) and the role of “responsible business”.</t>
  </si>
  <si>
    <t>WMCA Energy capital board, 5/9/18: Their thoughts are aligned with the concept of obligated reinforcement. In fact it is a key pillar of their strategy.</t>
  </si>
  <si>
    <t>GD2 decarbonisation workshop 29 August 2018: Other issues that seemed to stick on to Ofgem’s radar:
• Support for entry gas / flexible gas networks.
Need to understand demand uncertainty impact but the point made that there wasn’t much bearing on GD2. Lots of references to GD3 being the big one for decarbonisation.
RIIO-2 GT Policy Working Group, 11/10/18:  Ofgem want more facts to show what is done over and above BAU to get incentive reward</t>
  </si>
  <si>
    <r>
      <t xml:space="preserve">The August 2018 GD2 decarbonisation workshop noted the following issues on Ofgem's radar: support for entry gas / flexible gas networks and the  need to understand demand uncertainty impact. Lots of references to GD3 being the big one for decarbonisation.
</t>
    </r>
    <r>
      <rPr>
        <sz val="11"/>
        <color theme="1"/>
        <rFont val="Calibri (Body)"/>
      </rPr>
      <t>At the October 2018 RIIO-2 GT Policy Working Group Ofgem said they want more facts to show what is done over and above BAU to get incentive reward</t>
    </r>
  </si>
  <si>
    <t xml:space="preserve">Ofgem customer and social working group (18/2/19): • Unplanned interruptions – Ofgem still focused on average restoration with penalty only incentive for all unplanned interruptions - including large incidents and MOBs. GDNs views broadly aligned - Questioned customer drivers on ‘standard’ and major incidents and challenged that MOBs focus is asset plans to reduce need to turn off and minimising impact of any interruption. </t>
  </si>
  <si>
    <r>
      <t xml:space="preserve">Ofgem RIIO2 Whole System Workshop, 18/09/18: Off-gas grid noted by participants as a clear examples of where gas costs save electricity investments and a wider definition of whole system is beneficial
</t>
    </r>
    <r>
      <rPr>
        <sz val="11"/>
        <color theme="1"/>
        <rFont val="Calibri (Body)"/>
      </rPr>
      <t>Ofgem and GDNs outputs workshop, 27/09/18: potential new common/bespoke output on network connections</t>
    </r>
  </si>
  <si>
    <t xml:space="preserve">At the Ofgem RIIO2 Whole System Workshop in September 2019, Off-gas grid was noted by participants as a clear example where gas costs save electricity investments and a wider definition of whole system is beneficial. In the Ofgem and GDNs outputs workshop the same month Ofgem noted the potential for a new common/bespoke output on network connections.
At the Parliamentary Renewable &amp; Sustainable Energy Group in January 2019 on decarbonising off-grid homes, it was agreed that  whole system costs need to be considered, including the reinforcement of the electricity network and whole home costs. In addition, the framework that is built should be technology neutral, setting the targets and parameters for clean growth so that innovation can be developed accordingly. 
</t>
  </si>
  <si>
    <t>In a report commission by BEIS (Industrial Fuel Switching Market Engagement Study, December 2018) considers the technical potential for fuel switching in 2030 and 2040 when only one alternative fuel type is considered across all applications. The results indicate that hydrogen has the highest potential overall (at 96 TWh by 2040, 78% of the total fuel consumption in scope), although around half of this only becomes available after 2030. In addition, under central fuel cost assumptions, the total cost of fuel switching to hydrogen technologies alone is a more costly approach to reducing emissions than switching to biomass technologies alone, due to the much higher cost of hydrogen (compared to biomass) assumed to apply in 2030 and 2040. Electrification is the most costly option overall (due to the high price of electricity), and also has the lowest potential.</t>
  </si>
  <si>
    <t>Meeting with Green Alliance (8/8/19): our environmental commitments seem worthy and ambitious.
Meeting with NFU (11/10/19): The NFU noted that Cadent's activities to improve biodiversity need to be more clearly highlighted and consideration given to working with farmers alongside the Cadent network e.g. supporting new / extended hedgerows. The NFU also said that Cadent could do more to ensure the story around the recycling and re-use of excavated material is prominent. It was also noted that Cadent should consider the impact of more extreme weather events on their network and consider working with farmers to provide "soft" flood defences e.g. types of perennial energy crops, which have a greater surface roughness / hydrological resistance than annual crops or pasture grassland.</t>
  </si>
  <si>
    <r>
      <t xml:space="preserve">Nic Dakin MP visit to Future of Biogas AD plant, 21/03/19: • Mr Dakin is positive around the work Cadent does in supporting the development of AD plants
• He believes AD is a key part of the future energy mix
• He is concerned about the expiration of the RHI and what this will do to the future of green gas generation through AD
</t>
    </r>
    <r>
      <rPr>
        <sz val="11"/>
        <rFont val="Calibri"/>
        <family val="2"/>
        <scheme val="minor"/>
      </rPr>
      <t xml:space="preserve">
</t>
    </r>
  </si>
  <si>
    <t>At the Energy Capital Board meeting on 5 June 2019, Energy Capital, established by the West Midlands Combined Authority, the progress on funding and development of each Energy Innovation Zone was explained. The main focus of these EIZs will be to integrate proven low-carbon technologies across energy systems, develop the business models and market arrangements needed to support new approaches to clean energy and overcome barriers.</t>
  </si>
  <si>
    <t>BEIS meeting 28 Aug 2018 on Decarbonising off the gas grid and our community engagement proposal: Very interested in the progress of our study with the other networks and may want to get more involved e.g. BEIS Foreward in initial engagement material. Interested in the economic test, didn’t seem that interested in green gas link.
All-party Parliamentary Group for Energy Studies (5/3/19): • W&amp;W’s Project Freedom- smart hybrid heating system. Joint with WPD. "living heating lab". Also tested off grid properties to get useful insight. Gas acts as back-up. Promoting benefit of heat pump... Huge financial savings vs electrification alone. • W&amp;W: Hydrogen is not the answer. Smart hybrid systems are. 
Carbon Connect Future Gas Series (19/03/19): 
Broad discussion addressing the issue of how the transition to low carbon should be driven. Market lead or mandated? 
Consensus that more stringent intervention required and political consensus to avoid messages being manipulated by the media. 
Transition to hydrogen or heat pump will involve considerable customer disruption. 
• Messages need to be clear so not to confuse customers or allow media to distort (quoted smart meter roll out)
• Many customer trust and behaviour issues to overcome
• Skills base needs to ready to upscale in direction of travel (both gas and electric innovation)
• Quote from Mark Taylor BEIS “gas is pushing at an open door but does need to embrace smart systems”</t>
  </si>
  <si>
    <r>
      <t xml:space="preserve">Ofgem RIIO2 Whole System Workshop, 18/09/18: • Ofgem seem to be accepting of G+E T+D as whole system definition, but not waste or heat or transport (important for decarbonisation/clean air policy)
• Ofgem (JV) made the point that if definition included “heat” as an example, then outcomes/outputs/obligations would follow.
Local Energy Priorities – Mark Atherton, Director of Environment, GMCA, at Ofgem Energy Conference (5/2/19): 
- Energy – generating it locally, storing it locally, transporting it locally – most efficient way of achieving energy transition for the region. 
</t>
    </r>
    <r>
      <rPr>
        <sz val="11"/>
        <color theme="1"/>
        <rFont val="Calibri (Body)"/>
      </rPr>
      <t xml:space="preserve">Ofgem presentation on Innovation (20/09/18): Ofgem said that the energy transition should be a key focus for innovation funding in RIIO2 with RIIO2 innovation projects expected to provide technical evidence to Government on future heat policy, and to be coordinated across networks / industry. Such projects could include live hydrogen network trials, removal of barriers to green gas producers, or cross-sector examination of the interaction between electricity and gas to enable optimal decision making.  They also noted that in RIIO2 more innovation should be business as usual and there should be greater coordination with public sector innovation funding.
Utility Week Summit (13/06/19): Future Energy Policy: Political will is there, but large presumption of electricity as the solution. There is a lack of understanding of the order of magnitude of energy needed to heat the country. 
</t>
    </r>
    <r>
      <rPr>
        <sz val="11"/>
        <color theme="1"/>
        <rFont val="Calibri"/>
        <family val="2"/>
        <scheme val="minor"/>
      </rPr>
      <t xml:space="preserve">
</t>
    </r>
  </si>
  <si>
    <t>Meeting with Green Alliance (8/8/19): broadly supportive of hydrogen as part of net zero solution.</t>
  </si>
  <si>
    <t xml:space="preserve">• There is an underdeveloped Hydrogen alternative, but it is being discussed for larger vehicles and as a potential alternative to EV
• A whole energy system approach is needed to reach low carbon targets in a sustainable way 
• Cost to customers and behavioural change important issue
</t>
  </si>
  <si>
    <t>Meeting with Birmingham City Council 26/11/18): 
• BCC would like to see a CNG refuelling station in the West and South-West of Birmingham
• BCC want hydrogen buses to run in time for Commonwealth Games
• Bus Services Operators Grant disincentivises hydrogen (and promotes diesel)</t>
  </si>
  <si>
    <t xml:space="preserve">DHL meeting 11/09/18: keen to amplify messages on the need to support gas vehicles and retain the fuel gas duty differential
Low Carbon Vehicles Partnership, Bus Working Group, 11/12/18: 
• Metroline expect hydrogen fuel cell roll-out across its fleet in 2020
• Numerous bus operators said they had received poor service from electricity network operators, e.g. UKPN, when trying to look at electric recharging infrastructure (too slow or too expensive)
• National Express have a Coventry depot and want to clean up their Coventry fleet in time for the City of Culture
• Nottingham City Council has the largest fleet of bio-gas buses in the country.
IGEM Hot Topic Event (NE &amp; Yorks), 4/9/18:  Toyota and other car manufacturers have a vested interest in the hybrid/electricity solution for transport because it is the continuation of the combustible engine and so more needs to be done to promote the use of hydrogen and counter any industry bias.
</t>
  </si>
  <si>
    <t xml:space="preserve">Highways UK Conference, 7/11/18: 
• Midlands Connect are keen to engage with Cadent when looking at the role of alternative fuels in the future of transport.
• Hydrogen and CNG have a low level of awareness and do not feature at the top of agendas, especially when compared to electrification of the vehicle
• Improving air quality is recognised as a key objective by all stakeholders. Alternative fuels have a role to play in this.
• Consumers would rather use a different fuel type than change how they travel.
• There is limited understanding of the role that Cadent and gas in general can play in the future of transport.
</t>
  </si>
  <si>
    <r>
      <rPr>
        <sz val="11"/>
        <color theme="1"/>
        <rFont val="Calibri (Body)"/>
      </rPr>
      <t>At the November 2018 Highways UK Conference,  Midlands Connect said they were keen to engage with Cadent when looking at the role of alternative fuels in the future of transport. It was agreed that hydrogen and CNG (and Cadent's potential role) have a low level of awareness and do not feature at the top of agendas, especially when compared to electrification. But improving air quality is key and consumers would rather use a different fuel type than change how they travel.
In the same month we met with Birmingham City Council who said they would like to see a CNG refuelling station in the West and South-West of Birmingham and want hydrogen buses to run in time for Commonwealth Games. They also noted that the Bus Services Operators Grant disincentivises hydrogen (and promotes diesel).</t>
    </r>
    <r>
      <rPr>
        <sz val="11"/>
        <color theme="1"/>
        <rFont val="Calibri"/>
        <family val="2"/>
        <scheme val="minor"/>
      </rPr>
      <t xml:space="preserve">
</t>
    </r>
  </si>
  <si>
    <t>Nic Dakin MP visit to Future of Biogas AD plant, 21/03/19: Mr Dakin is supportive is particularly pleased to see the apprenticeship and other training opportunities that both Cadent and Future of Biogas bring</t>
  </si>
  <si>
    <t xml:space="preserve">Energy &amp; Utilities Alliance, Heating &amp; Hotwater Industry Council Members Marketing Meeting (23/01/19): • EUA producing Workforce Gaps Report to be launched in parliament in May. BEIS want to increase diversity in installers as well as wider industry. </t>
  </si>
  <si>
    <t>Nic Dakin MP visit to Future of Biogas AD plant, 21/03/19: Mr Dakin is supportive of the apprenticeship and other training opportunities that both Cadent and Future of Biogas bring</t>
  </si>
  <si>
    <t>SGN Moving Forward Together workshop (14/11/18): SGN work with agricultural colleges to teach students about avoiding our assets, also line search before U dig- online maps</t>
  </si>
  <si>
    <t>Ofgem and GDNs outputs workshop, 27/09/18: possible new common output measure for MOBs and record keeping and potential common/bespoke measure for MOBs and service for worst served customers</t>
  </si>
  <si>
    <t>Meeting with Westminster City Council (14/8/19) noted the importance of liaising with bus companies early in the process to ensure that the bus service is not interrupted for vulnerable people, as has happened previously. Also need to ensure that communications are accurate and directed at the people that need them.</t>
  </si>
  <si>
    <t>Jeremy Wright MP (at Coventry and Warwickshire Chamber of Commerce Conference - 16/11/18): wants to expand the use of old gas pipes for broadband infrastructure.</t>
  </si>
  <si>
    <t>Local Energy and the Energy Transition Event (14/2/19): • BEIS emphasised the importance of a “whole systems approach” when looking at energy</t>
  </si>
  <si>
    <t>Author</t>
  </si>
  <si>
    <t>R1</t>
  </si>
  <si>
    <t>News, media</t>
  </si>
  <si>
    <t>Various</t>
  </si>
  <si>
    <t>R2</t>
  </si>
  <si>
    <t>UKERC: Paying for energy transitions: public perspectives and acceptability</t>
  </si>
  <si>
    <t>UKERC</t>
  </si>
  <si>
    <t>R3</t>
  </si>
  <si>
    <t>NEA in from the cold study</t>
  </si>
  <si>
    <t xml:space="preserve">NEA </t>
  </si>
  <si>
    <t>R4</t>
  </si>
  <si>
    <t>Coping with low incomes and cold homes, eaga Charitable Trust, June 2010 </t>
  </si>
  <si>
    <t>Eaga Chartiable Trust</t>
  </si>
  <si>
    <t>R5</t>
  </si>
  <si>
    <t>CCC Net Zero Report</t>
  </si>
  <si>
    <t>Committee on Climate change</t>
  </si>
  <si>
    <t>R6</t>
  </si>
  <si>
    <t>Using Economics and Behavioural Science to Reduce Fuel Poverty - the behaviouralist, February 2018</t>
  </si>
  <si>
    <t>The Behaviouralist</t>
  </si>
  <si>
    <t>R7</t>
  </si>
  <si>
    <t>Enzen analysis of vulnerability best practice</t>
  </si>
  <si>
    <t>Enzen</t>
  </si>
  <si>
    <t>R8</t>
  </si>
  <si>
    <t>Sustainability First report: 'Talk into Action': Embedding change in energy and water companies, May 2019</t>
  </si>
  <si>
    <t>Sustainability first</t>
  </si>
  <si>
    <t>Ongoing project</t>
  </si>
  <si>
    <t>R9</t>
  </si>
  <si>
    <t>BEIS annual Fuel Poverty Statistics</t>
  </si>
  <si>
    <t>BEIS</t>
  </si>
  <si>
    <t>R10</t>
  </si>
  <si>
    <t>Each Home Counts: an independent review of consumer advice, protection standards and enforcement for energy efficiency and renewable energy, Bonfield Report, December 2016</t>
  </si>
  <si>
    <t>Dr Peter Bonfield, OBE, FREng (For BEIS)</t>
  </si>
  <si>
    <t>R11</t>
  </si>
  <si>
    <t>Corporate affairs benchmarking 2019: Teneo</t>
  </si>
  <si>
    <t>Teneo</t>
  </si>
  <si>
    <t>R12</t>
  </si>
  <si>
    <t>EY report on BioSNG</t>
  </si>
  <si>
    <t>Ernst and Young</t>
  </si>
  <si>
    <t>R13</t>
  </si>
  <si>
    <t>UKRN report, making better use of customer data, October 2017 - more detail over and above Enzen summary</t>
  </si>
  <si>
    <t>R14</t>
  </si>
  <si>
    <t>Enzen analysis of vulnerability best practice (note appears in both this category and above)</t>
  </si>
  <si>
    <t>R15</t>
  </si>
  <si>
    <t>PR19 initial assessment of plans (Ofwat), January 2019</t>
  </si>
  <si>
    <t>Ofwat</t>
  </si>
  <si>
    <t>R16</t>
  </si>
  <si>
    <t>Making better use of data to identify customers in vulnerable situations, a follow up report, November 2018</t>
  </si>
  <si>
    <t>UKRN</t>
  </si>
  <si>
    <t>R17</t>
  </si>
  <si>
    <t>FCA report on customer vulnerability, Appendix 4, February 2015</t>
  </si>
  <si>
    <t>FCA</t>
  </si>
  <si>
    <t>R18</t>
  </si>
  <si>
    <t>NAO Report: Vulnerable customers in regulated industries, March 2017</t>
  </si>
  <si>
    <t>NAO</t>
  </si>
  <si>
    <t>R19</t>
  </si>
  <si>
    <t>Ofgem and vulnerable customers</t>
  </si>
  <si>
    <t>R20</t>
  </si>
  <si>
    <t>Ofwat and vulnerable customers</t>
  </si>
  <si>
    <t>R21</t>
  </si>
  <si>
    <t>Ofcom and vulnerable customers</t>
  </si>
  <si>
    <t>R22</t>
  </si>
  <si>
    <t>FCA and vulnerable customers</t>
  </si>
  <si>
    <t>R23</t>
  </si>
  <si>
    <t>PR19 business plans (various links)</t>
  </si>
  <si>
    <t>Water companies</t>
  </si>
  <si>
    <t>R24</t>
  </si>
  <si>
    <t>Southern water Community Engagement Report 17/18</t>
  </si>
  <si>
    <t>Southern Water</t>
  </si>
  <si>
    <t>R25</t>
  </si>
  <si>
    <t>London Benchmarking Group, Annual Review, 2018</t>
  </si>
  <si>
    <t>LBG</t>
  </si>
  <si>
    <t>R26</t>
  </si>
  <si>
    <t>Corporate Giving by the FTSE 100, January 2018, Charities Aid Foundation</t>
  </si>
  <si>
    <t>CAF</t>
  </si>
  <si>
    <t>R27</t>
  </si>
  <si>
    <t>Water company web-sites (various links)</t>
  </si>
  <si>
    <t>R28</t>
  </si>
  <si>
    <t>Energy company web-sites (various links)</t>
  </si>
  <si>
    <t>R29</t>
  </si>
  <si>
    <t>Other sector company web-sites (various links)</t>
  </si>
  <si>
    <t>R30</t>
  </si>
  <si>
    <t>Foundation Giving Trends 2018, Association of Charitable Foundations</t>
  </si>
  <si>
    <t>ACF</t>
  </si>
  <si>
    <t>R31</t>
  </si>
  <si>
    <t>The Good Practice Guide for Corporate Foundations, Association of Charitable Foundations, November 2016</t>
  </si>
  <si>
    <t>R32</t>
  </si>
  <si>
    <t>The Charities Aid Foundation</t>
  </si>
  <si>
    <t>R33</t>
  </si>
  <si>
    <t>Corporate Fundraising, The Institute of Fundraising, July 2015</t>
  </si>
  <si>
    <t>Institute of fundraising</t>
  </si>
  <si>
    <t>R34</t>
  </si>
  <si>
    <t>Do consumers think products are better when companies donate to charity? 2015</t>
  </si>
  <si>
    <t>University of Chicago Press Journals</t>
  </si>
  <si>
    <t>R35</t>
  </si>
  <si>
    <t>HyMotion: Network-supplied hydrogen unlocks low carbon transport opportunities</t>
  </si>
  <si>
    <t>Progressive Energy Ltd on behalf of Cadent</t>
  </si>
  <si>
    <t>R36</t>
  </si>
  <si>
    <t>Delivering Water 2020: Our final methodology for the 2019 price review
Appendix 10: Assessment of the duration of retail controls and measures for the appropriate management of voids and gap sites</t>
  </si>
  <si>
    <t>R37</t>
  </si>
  <si>
    <t>PR19 draft determinations: outcomes performance appendix (various links)</t>
  </si>
  <si>
    <t>R38</t>
  </si>
  <si>
    <t>Utility Week, 12/02/2018, Water Theft: how big is the problem?</t>
  </si>
  <si>
    <t>Utility Week</t>
  </si>
  <si>
    <t>R39</t>
  </si>
  <si>
    <t>Consultation on our proposed incentive arrangements for Gas Distribution Networks on theft in the course of conveyance and unregistered sites</t>
  </si>
  <si>
    <t>Ofgem</t>
  </si>
  <si>
    <t>R40</t>
  </si>
  <si>
    <t>Decision on incentive arrangements for Gas Distribution Networks on gas theft during conveyance and for unregistered sites, Ofgem, October 2014</t>
  </si>
  <si>
    <t>R41</t>
  </si>
  <si>
    <t>SPAA theft risk assessment service (TRAS)</t>
  </si>
  <si>
    <t>SPAA</t>
  </si>
  <si>
    <t>R42</t>
  </si>
  <si>
    <t>Introduction of the Electricity Theft Detection Incentive Scheme, Ofgem, May 2018</t>
  </si>
  <si>
    <t>R43</t>
  </si>
  <si>
    <t>Tackling electricity theft - the way forward, Ofgem, March 2014</t>
  </si>
  <si>
    <t>R44</t>
  </si>
  <si>
    <t>Introduction of the gas theft detection incentive scheme, October 2015</t>
  </si>
  <si>
    <t>R45</t>
  </si>
  <si>
    <t>Investigation into Thames Water’s failure to meet its leakage performance commitments, Ofwat</t>
  </si>
  <si>
    <t>R46</t>
  </si>
  <si>
    <t>The value of gas infrastructure in a climate-neutral Europe</t>
  </si>
  <si>
    <t>Frontier Economics</t>
  </si>
  <si>
    <t>R47</t>
  </si>
  <si>
    <t>Shrinkage Leakage Model Review</t>
  </si>
  <si>
    <t>Joint Gas Distribution Network Submission</t>
  </si>
  <si>
    <t>R48</t>
  </si>
  <si>
    <t>Price Control for Northern Ireland’s Gas Distribution Networks, Update on Our Overall Approach, April 2015</t>
  </si>
  <si>
    <t>Utility Regulator for Northern Ireland</t>
  </si>
  <si>
    <t>R49</t>
  </si>
  <si>
    <t>Price Control for Northern Ireland’s Gas Distribution Networks, Final Determination, Utility Regulator for Northern Ireland, September 2016</t>
  </si>
  <si>
    <t>R50</t>
  </si>
  <si>
    <t>Network Development Plan 2018, Gas Networks Ireland</t>
  </si>
  <si>
    <t>Gas Networks Ireland</t>
  </si>
  <si>
    <t>R60</t>
  </si>
  <si>
    <t xml:space="preserve">Decision on October 2017 to September 2022 Distribution Revenue for Gas Networks Ireland, CER, August 2017 </t>
  </si>
  <si>
    <t>CER / CRU</t>
  </si>
  <si>
    <t>R61</t>
  </si>
  <si>
    <t>Delivering Water 2020: Our final methodology for the 2019 price review</t>
  </si>
  <si>
    <t>R62</t>
  </si>
  <si>
    <t>PR19 draft determinations: Overview of fast-track companies’ draft determinations, Ofwat, April 2019</t>
  </si>
  <si>
    <t>R63</t>
  </si>
  <si>
    <t>PR19 draft determinations: Overview of companies’ draft determinations, Ofwat, July 2019</t>
  </si>
  <si>
    <t>R64</t>
  </si>
  <si>
    <t>Consultation on the fuel poverty strategy for England</t>
  </si>
  <si>
    <t>Draft Fuel Poverty Strategy for Scotland 2018</t>
  </si>
  <si>
    <t>Scottish Government</t>
  </si>
  <si>
    <t>R65</t>
  </si>
  <si>
    <t>Fuel Poverty Strategy 2010</t>
  </si>
  <si>
    <t>Welsh Assembly Government</t>
  </si>
  <si>
    <t>R66</t>
  </si>
  <si>
    <t>United Utilities business plan – addressing affordability and vulnerability</t>
  </si>
  <si>
    <t>United Utilities</t>
  </si>
  <si>
    <t>R67</t>
  </si>
  <si>
    <t>Severn Trent Water business plan – A2: addressing affordability and vulnerability</t>
  </si>
  <si>
    <t>Severn Trent Water</t>
  </si>
  <si>
    <t>R68</t>
  </si>
  <si>
    <t>Help with water and energy bills, Auriga, January 2019</t>
  </si>
  <si>
    <t>Auriga</t>
  </si>
  <si>
    <t>R69</t>
  </si>
  <si>
    <t>E.on press release on use of satellite technology, October 2018</t>
  </si>
  <si>
    <t>E.ON</t>
  </si>
  <si>
    <t>R70</t>
  </si>
  <si>
    <t>Energy efficiency: building towards net zero, Business, Energy and Industrial Strategy Committee, House of Commons, July 2019</t>
  </si>
  <si>
    <t>BEIS committee, House of Commons</t>
  </si>
  <si>
    <t>R71</t>
  </si>
  <si>
    <t>Project Inspire - Full ReportInnovaon and consumer vulnerability: improving service and quality of life for energy customers in vulnerable situations</t>
  </si>
  <si>
    <t>Sustainability First</t>
  </si>
  <si>
    <t>R72</t>
  </si>
  <si>
    <t>Vulnerable customers in the energy market: 2018</t>
  </si>
  <si>
    <t>R73</t>
  </si>
  <si>
    <t xml:space="preserve"> The British Standard for Inclusive Service Provision</t>
  </si>
  <si>
    <t>British Standards Institute</t>
  </si>
  <si>
    <t>R74</t>
  </si>
  <si>
    <t>EU energy poverty observatory</t>
  </si>
  <si>
    <t>To be added</t>
  </si>
  <si>
    <t>Enzen analysis of water PR19 business plans on vulnerability</t>
  </si>
  <si>
    <t>Enzen review of reports by the Centre for Sustainable Energy (CSE)</t>
  </si>
  <si>
    <t>Enzen review of reports by Sustainability First</t>
  </si>
  <si>
    <t>Enzen review of Citizens Advice reports</t>
  </si>
  <si>
    <t>Enzen review of vulnerability reports by other consumer groups</t>
  </si>
  <si>
    <t>Fuel Poverty Statistics</t>
  </si>
  <si>
    <t>• We recommend greater transparency and accountability in relation to energy costs and wider decision-making and
practices, alongside innovative thinking on how to fairly distribute costs across society.
Ensuring energy is affordable for all households was rated as important on average by respondents to the UKERC's study (average of 5.32 out of 7 for importance)
The exact numbers in terms of the percent people are willing to accept on their energy bills must be interpreted with caution. This is illustrated by two additional findings from our research (see annex for details):
1. It matters how costs are presented: In a follow-up to our initial survey, the sample was randomly split into two groups, with half asked what level of transition cost would be reasonable for the public to pay in pounds (£) and the other half asked as a percentage of their energy bill. Those asked in percentage terms indicated cost acceptance twice as high compared to those asked in pounds. It is possible that percentage numbers are simply smaller in real terms compared to the equivalent in pounds and thus attract higher acceptance ratings. This also cautions against inferring from percentage acceptance to an equivalent amount in currency, as in prior studies
2. Numbers are not judged in isolation: It also became evident from our focus group participants that the figures presented to them were not judged in isolation, but rather interpreted in relation to other beliefs and information: e.g. how much people currently pay, beliefs about energy company profits, or perceived overall affordability of energy.
Beliefs about procedural justice such as having a voice
in the processes used to make decisions about the
energy system, and perceptions of being treated with
respect, openness, and honesty from energy companies
and the government, strongly influenced attribution of
responsibility. The more procedural justice was seen to
exist, the higher the attribution of cost responsibility to
the public as opposed to government or
energy companies.</t>
  </si>
  <si>
    <t xml:space="preserve">Non-gas homes addressed by these proposals contain some of the poorest, coldest and most vulnerable members of our communities: relying on more expensive fuels such as electricity to heat their homes, vulnerable to detriment in unregulated markets such as oil
and more likely to live in the most energy inefficient and expensive-to-treat properties with no central heating and solid walls. These property characteristics can lead to annual fuel poverty gaps (the excess amount a fuel poor household needs to spend to keep warm
compared to a typical household) of well over £1,000 in some cases. Failing to fund this gap and living in a cold home can cause or exacerbate illness amongst household members. For those on low incomes, attempting to meet this excess cost and achieve a warm home inevitably means compromising on other essential needs. 
As can be seen, a general downturn in connections is taking place. A key reason for this downturn is an increasingly constrained funding  environment for the gas central heating system required to accompany a connection to the grid. In particular, GDNs have informed NEA very few connections are taking place which are utilising ECO funds. Indeed, the design of ECO has created an acute gap in funding for non-gas households. 
</t>
  </si>
  <si>
    <t>Households with a grid connection are less likely to be in fuel poverty in almost every postcode. Off-grid households spend less on their fuel bills than on-grid homes, with this gap narrowing as the energy efficiency of their dwelling increased. This suggests a substitution of spending towards heating when households are given cheaper fuel prices.</t>
  </si>
  <si>
    <t>Average acceptance levels were similar across the four goals presented to participants... highest for ‘ensuring a reliable supply’ (12.7%) followed by ‘helping vulnerable and disadvantaged groups’ (9.6%), ‘reducing energy use’ (9.4%) and ‘increasing low-carbon energy’ (9.1%).</t>
  </si>
  <si>
    <t>BEIS Fuel Poverty Statistics 2018 (data for 2016): 82.1% of all fuel poor households are considered vulnerable (contain children, the elderly or someone with a long term illness or disability).</t>
  </si>
  <si>
    <t>Based on a face-to-face survey of 699 low income households. The level of absolute income is the most reliable determinant of the experience of a cold home. Improvements in the thermal performance of dwellings are vital in protecting low-income households from the cold. They do not, however, eliminate the risk of going cold. Households on the lowest incomes may consider any heating costs to be a burden and so may turn the heating off even when the cost of keeping the house warm is relatively low. Nonetheless, households on the lowest incomes benefit from energy efficiency packages because any heat they decide they can afford goes further and keeps them warmer for longer. 50% of households on the lowest incomes (less than £6k p.a.) found their fuel bills a heavy financial burden, 46% had cut back on heating in the previous year and 63% had lived in homes colder than they wanted. Single adult households (under pension age) and lone parent households had the most difficulty. 47% of low income households said their homes had been colder than they wanted. The primary means of reducing heating costs were to turn it down or off (deployed by 62%). 47% said that the cold had made them depressed or anxious, 30% said an existing health problem had got worse and 17% did not feel able to invite friends or family to the house.</t>
  </si>
  <si>
    <t>There is a strong link between EPC ratings and fuel poverty. Households in G rated properties are 46 times more likely to be fuel poor than households in A rated properties. Households under a C rating are, on average, 15 percentage points more likely to be in fuel poverty than households at or above a C rating. Concludes that moving properties to higher EPC ratings could lead to substantial reductions in fuel poverty. Moreover, EPC ratings can be used to both target fuel poverty interventions and to assess the effect of fuel poverty interventions. Households in Cadent's distribution area differ substantially across regions - approximately 37% of dwellings for which we have EPC data have a rating at or above a C in the SE, while only around 30% of dwellings score at or above a C in the East Midlands. Cadent should: (1) target households moving into new properties with information on relevant efficiency improving measures (2) incentivise low-income households to invest in energy-efficiency improvements (3) provide messaging to households on how energy use compares with their neighbours and health benefits of heating. It is also necessary to understand the marginal propensity to consume heat - the extent to which households will take improvements in energy efficiency as reduced fuel bills rather than warmer houses.</t>
  </si>
  <si>
    <t>BEIS Fuel Poverty Statistics 2018 (data for 2016): Households with insulated cavity walls are least likely to be in fuel poverty (7.6% of households with an average gap of £220) Older dwellings tend to have a higher proportion of households in fuel poverty - households in dwellings built between 1900 and 1918 were most likely to be fuel poor (18.6%) with an average gap of £379. The level of fuel poverty is highest in the private rented sector (19.4%) compared to those in owner occupied properties (7.7%). Those in the private rented sector also tend to be deeper in fuel poverty with the average fuel poverty gap of £383 compared to just over £200 for those in local authority and housing association properties.
21.5% of all households living in properties with the lowest energy ratings (E,F or G) re fuel poor - they make up 39.7% of all fuel poor households. The highest average fuel poverty gap is in G rated properties. The average gap of around £1482 is around 8 times larger than the average gap for A/B/C rates properties (£185), over 7 times higher than for D rated properties (£207) and around 4 times higher than the average fuel poverty gap for all fuel poor households (£326).</t>
  </si>
  <si>
    <t>The December 2016 Bonfield Review: Each Home Counts, notes that living in a cold home can have a series of detrimental effects on physical and mental health and has been linked with excess winter deaths. It notes that domestic buildings are responsible for approximately 23% of total UK carbon emissions and that estimates that two thirds of existing properties will still be standing in 2050. It also notes that it is estimated that about 65% of English homes could benefit from energy efficiency improvements. About 5.5. million homes in GB lack cavity wall insulation and 92% of solid walled homes are uninsulated. It also noted that although 60% of householders were aware of EPCs, only 8% knew their actual property rating.
The Bonfield Review made a number of recommendations for improving the uptake of energy efficiency measures in homes. These included making more of opportunities for engaging customers (including an Information Hub, Data Warehouse); better use of property assessments and improved access of EPC data (and integration of assessment information into the Data Warehouse); simpler sector branding (including a new quality mark for the energy efficiency and renewable energy sector); a new Customer Charter and Code of Conduct to improve selling practices and provide a single point of contact for redress and guarantees; Codes of Practice to improve standards and skills; robust monitoring in the Codes of Practice; and a Strategic Governance Board to assess inclusion and integration of new technologies.</t>
  </si>
  <si>
    <t>The May 2019 Sustainability First report looked at the extent to which companies are embedding public purpose, philosophy and public service values in their businesses. The report concludes that each business is at a different stage in their journey and embedding this approach across organisations is taking time. However, energy companies feel they have an established background of public service, customer care and health and safety on which they can build. It was agreed by companies interviewed that this needed to be driven from the top and requires an on-going and interactive dialogue throughout the business. The report argues that the business plan should be reframed as a "social contract" communicated throughout the business and iterated with customers. It was also noted that purpose and values should be embedded in recruitment and induction of recruits as well as staff incentives and performance metrics (where possible). It was also agreed that frontline staff should be enabled and empowered to reflect public purpose and values. Issues with measuring progress were noted given measurement difficulties and long lead times. Organisations said that they tended not to observe any "pull" from investors on purpose and values specifically.</t>
  </si>
  <si>
    <t>Ensuring a reliable energy supply is continuously available was rated as important on average by respondents to the UKERC's study (average of 5.32 out of 7 for importance)
Average acceptance levels were similar across the four goals presented to participants... highest for ‘ensuring a reliable supply’ (12.7%) followed by ‘helping vulnerable and disadvantaged groups’ (9.6%), ‘reducing energy use’ (9.4%) and ‘increasing low-carbon energy’ (9.1%).</t>
  </si>
  <si>
    <t>Stoke on Trent Live: 29/Sept/17, on new district heating scheme:  David Frost, chairman of Stoke-on-Trent and Staffordshire Local Enterprise Partnership, said: “It is great to see this pioneering project becoming a reality. This showpiece sustainable energy scheme has huge potential as a source of affordable low-carbon energy for local businesses and residents. It illustrates the can-do attitude of the LEP and Stoke-on-Trent City Council in finding greener energy solutions that will help our economy to grow and raise Stoke-on-Trent’s international profile as an innovative city.”</t>
  </si>
  <si>
    <t>Boards and business leaders increasingly want to understand the relationship between reputation/trust and competitive advantage, overall performance, and growth. They are looking to Corporate Affairs to help them build an understanding and to make more effective choices and decisions. The function is deepening its input to reputation risk conversations. It is looking explicitly at the materiality of reputation risks and increasingly working with other functions to gather and review data that inform these assessments. The function is broadening and deepening its data and intelligence sources and analytical capabilities to inform business decision-making and challenge legacy behaviour. CA functions are becoming more adept at providing rigorous, granular indicators that are aligned with business KPIs, both to understand how the business is performing on trust and how the CA function is adding value. The CA function needs to collaborate, integrate and be more visibly aligned with immediate and future business priorities. CA is focused on identifying tangible ways to bring the purpose to life for all stakeholders through high-impact campaigns that shift perceptions by demonstrating the purpose in action. Businesses are recognising the variety of contributions of digital and social channels and capabilities across marketing, sales, brand, HR, IR and innovation.</t>
  </si>
  <si>
    <t>Thames Water community</t>
  </si>
  <si>
    <t>ScottishPower -Investing in our communities</t>
  </si>
  <si>
    <t>Goldman Sachs</t>
  </si>
  <si>
    <t>United Utilities Community</t>
  </si>
  <si>
    <t>Northern Gas NetworksCommunity Promises Fund</t>
  </si>
  <si>
    <t>Aviva community fund</t>
  </si>
  <si>
    <t>Links for:</t>
  </si>
  <si>
    <t>SSE community fund</t>
  </si>
  <si>
    <t>Slaughter &amp; May charitable giving</t>
  </si>
  <si>
    <t>South West Water</t>
  </si>
  <si>
    <t>Add sources here -&gt;</t>
  </si>
  <si>
    <t>Calor Rural community fund</t>
  </si>
  <si>
    <t>Santander charity partner</t>
  </si>
  <si>
    <t>www.shellfoundation.org</t>
  </si>
  <si>
    <t>Lloyds charity partner</t>
  </si>
  <si>
    <t>Enzen summary of UKRN report: Making better use of data - identifying customers in vulnerable situations. [This is what was in the output case]</t>
  </si>
  <si>
    <t>Output case content</t>
  </si>
  <si>
    <t>PR19 business plans</t>
  </si>
  <si>
    <t>Water company web-sites 
(see links above)</t>
  </si>
  <si>
    <t>Energy company web-sites 
(see links above)</t>
  </si>
  <si>
    <t>Other sector company web-sites 
(see links above)</t>
  </si>
  <si>
    <t>PR19 draft determinations: outcomes performance commitment appendix</t>
  </si>
  <si>
    <t>The value of gas infrastructure in a climate-neutral Europe, Frontier Economics, April 2019</t>
  </si>
  <si>
    <t>Shrinkage Leakage Model Review, Joint GDN, October 2017</t>
  </si>
  <si>
    <t>Delivering Water 2020: Our final methodology for the 2019 price review, Ofwat, Dec 2017</t>
  </si>
  <si>
    <t>Consultation on the fuel poverty strategy for England, BEIS, July 2019</t>
  </si>
  <si>
    <t>Fuel Poverty Strategy 2010, Welsh Assembly Government</t>
  </si>
  <si>
    <t>Vulnerable customers in the energy market: 2018, Ofgem</t>
  </si>
  <si>
    <t xml:space="preserve">BT: Under BT’s Protective Services Scheme a customer can nominate a third party who will be contacted if the company can’t get in touch with the customer or the bill goes unpaid. The person isn’t liable for the bill but it means the customer doesn’t receive chaser communications because for example, they’ve fallen ill, are away, in hospital, suffering from depression. BT has developed Best Practice in the area of Power of Attorney. This includes ‘Appointeeships’ where someone may have poor literacy or numeracy skills and need help with their social security benefits. At BT, rather than have a system where customers are told to “press 1 for x and 2 for y” BT uses a natural language IVR – “In a few words please tell us why you are calling us”. This is programmed to identify key conditions or phrases that help to identify vulnerability e.g. “I’m blind” “I can’t read my bill”, “I can’t hear when someone calls”, “power of attorney”. BT offers a free 24-hour priority fault repair service for customers with chronic long-term illness or disability who are unable to leave the house without assistance.
UK Power Networks: BrowseAloud - supports those with: poor literacy skills, print disabilities, English as a second language and those who lack digital skills. Customers can hear text aloud; convert information to MP3, translate it, add a screen mask to block on screen clutter, simplify the web page, magnify text and/or personalise the approach. UK Power Networks worked with London Sustainability Exchange to develop a tool kit called ‘Faith and Power’ to help run energy campaigns (energy efficiency, smart metering, fuel poverty, resilience) for an Islamic audience.
United Utilities: United Utilities offer blind and partially sighted customers a service where they will call the customer when their bill is ready. The company will then talk them through the bill to check they understand what they are paying for and answer any questions.
Western Power Distribution: offers a two-way texting service to all their 98,000 deaf and hard of hearing customers and is now looking to extend this service to all customers.
Wales &amp; West Utilities: WWU worked with the Plain English campaign to Crystal Mark all their external correspondence, removing gobbledygook, jargon and any misleading information.
SGN: This is a secure alert and community messaging system that allows SGN and other authorised agencies such as the police, fire and rescue service, the Council and community organisations to send safety messages (alerts, advice, information) to registered people and organisations in the community.
</t>
  </si>
  <si>
    <t>South East Water has gained an external accreditation for its approach through the British Standards Institution (BSI) standard for fair, flexible and accessible services.
Seven companies proposed they will achieve the BSI standard for 'fair, flexible and inclusive services for all' during AMP7. We consider external accreditation of this nature to deliver some customer benefits.
Of these seven companies, two proposed a performance commitment for achieving accreditation from the BSI. There is merit in there being consistency across companies in relation to the BSI standard, where companies propose this. So the other five companies must include a reputational performance commitment on achieving BSI accreditation as well. We do not consider it appropriate to require all companies to attain the accreditation because there are other ways companies can independently improve and reinforce the quality of service they provide.</t>
  </si>
  <si>
    <t xml:space="preserve">Energy companies have a number of obligations around accessibility. In particular, the Equality Act 2010 requires them to not to directly or indirectly discriminate against those who have protected characteristics and means businesses have to make ‘reasonable adjustments’ to ensure access to goods, facilities and services. 
Ofgem’s revised Priority Services Register licence conditions are intended to go beyond this and ensure equal outcomes for customers in terms of communication, access and safety. The Standards of Conduct also require suppliers to treat all customers fairly, and the new Vulnerability Principle makes clear that in order to treat customers fairly, companies must take into account their differing needs. The Standards relate to behaviour, information provision, customer service, and enabling customers to make informed choices. Ofgem has stated that companies should provide ‘wider services to customers where need is identified and where reasonably practicable’. But also, importantly that services should reflect technological innovation.
In January 2018, Sustainability First published a report, which notes that, with regards to improving access, a significant number of companies offer the following: 
•	Quarterly meter reads (which smart metering should remove the need for) 
•	Nominee scheme so a carer or third party can manage a person’s affairs e.g. bill redirection 
•	Adjustable and talking websites 
•	Talking bills and braille – though Ofgem reports these are provided less often 
•	Large print 
•	Print copies (where information is online) 
•	The provision of minicom/text phone services. 
•	Translation service e.g. Language Line 
•	Outreach activities e.g. community liaison officers or community champions. 
•	Signposting or referring to third parties for help and support, to complement support provided in-house. 
For example, a number of water and energy companies including United Utilities offer blind and partially sighted customers a service where they will call the customer when their bill is ready. The company will then talk them through the bill to check they understand what they are paying for and answer any questions. 
A number of energy companies have accessibility features on their website. UK Power Networks’ Browsealoud is one example. It supports those with: poor literacy skills, print disabilities, English as a second language and those who lack digital skills. Customers can hear text aloud; convert information to MP3, translate it, add a screen mask to block on screen clutter, simplify the web page, magnify text and/or personalise the approach. BT also use BrowseAloud and test their website with people with disabilities through a charity called Abilitynet. 
Western Power Distribution: two way texting
Western Power Distribution offers a two-way texting service to all their 98,000 deaf and hard of hearing customers and is now looking to extend this service to all customers. Many people including those with other disabilities, e.g. learning difficulties, prefer to communicate by text. It allows easy immediate interaction between the company and customers. For example they can report a power cut, and Western Power Distribution can provide updates when the customer is off supply and time to restoration. All 98,000 customers registered as deaf or hard of hearing on their PSR were written to and sent an information leaflet. The leaflet also contained a credit card sized card with the text number to keep it easily accessible. The text is forwarded to the social media team and responded to immediately in the same way as an incoming call.
SSE, SignVideo
SignVideo enables deaf or hard of hearing customers who use British Sign Language (BSL) to communicate with SSE in their language of choice by making and receiving BSL interpreted calls, in real-time. When contacting the company from home, work or on the move, deaf customers click on the SignVideo button on the SSE contact webpage. They can then have a live secure conversation with SSE using a fully qualified British Sign Language (BSL) interpreter. The service can be accessed by smart phone, tablet, computer or laptop and requires a webcam, and broadband internet connection. It is available 8am to 6pm Monday to Friday. It can be used instantly when a customer contacts the company remotely or to talk to field agents e.g. during a smart meter installation visit or an outreach event. Implementation is easy. SSE promoted the service to all its deaf and hard of hearing customers on its Priority Services Register. 
Bristol Energy – the Energy Hub
The Bristol Energy Hub is a welcoming customer service point and community events space where customers can enjoy face-to-face accessible customer service and support to better manage their energy and save money e.g. ask questions about bills, switching, energy efficiency advice. The Bristol Energy Hub is a unique customer service point and events space, located in the centre of Bristol. Customers and prospective customers can enjoy face- to-face service, often over a cup of tea, from the energy team, including help understanding bills, information on switching supplier and energy efficiency advice for their home or business. The Hub also runs and hosts entertainment and information events.
Easy Read materials
Developing Easy Read materials is good practice but still not wide-spread in the energy sector. The British Institute for Learning Difficulties has worked with Smart Energy GB to develop accessible information to help make sure the smart meter rollout works for everyone including those with learning disabilities. CSE has also developed an Easy Read guide on how to read your meter. RICA has also been working with British Gas to develop more accessible communications particularly for those with visual and cognitive impairments. 
Wales &amp; West – Plain English
WWU worked with the Plain English campaign to Crystal Mark all their external correspondence, removing gobbledygook, jargon and any misleading information. 
UK Power Networks – Faith &amp;Power
UK Power Networks worked with London Sustainability Exchange to develop a tool kit called ‘Faith and Power’ to help run energy campaigns (energy efficiency, smart metering, fuel poverty, resilience) for an Islamic audience. It builds on more than 10 years’ experience and offers helpful advice of things to consider when engaging faith groups. This includes: key messages developed for an Islamic audience; an example campaign and sources of support. Muslim groups can be ‘hard to reach’ with a tendency to miss out on traditional forms of marketing. Across the UK Muslims suffer disproportionately from fuel poverty. It is designed in particular to support frontline advisors e.g. during smart meter rollout, Big Energy Saving Network. </t>
  </si>
  <si>
    <t>The Equality Act legally protects people from discrimination in the workplace and in wider society. It replaces previous anti-discrimination legislation with a single act, making equal opportunities easier to understand.
All consumers are different, with a wide range of needs, abilities and personal circumstances. These differences can place some in a position of vulnerability or risk such as limited access, financial loss, exploitation or other detriment.
BS 18477 specifies the critical procedures to ensure inclusive services are available and accessible to all consumers equally, regardless of their personal circumstances.
The standard can be used to:
•	Encourage the adoption of fair, ethical and inclusive practices 
•	Avoid discrimination and complaint mishandling
•	Increase consumer confidence and customer service
•	Assist organizations to understand what consumers have a right to expect from them 
•	Improve accessibility to services for all 
•	Demonstrate best practice for organizations in the identification and treatment of vulnerable consumers in relation to the UCPD [2] and other relevant legislation
While any consumer can experience inconvenience as a result of a mistake or bad practice, vulnerable customers are often at greater risk and find it more difficult to exercise their rights.
Consumer vulnerability is a complex, dynamic state that can affect anyone at any time for many different reasons. It is crucial, therefore, that effective guidelines are put in place to ensure the needs of vulnerable consumers are considered and accommodated in all aspects of your business.
BS 18477 seeks to embed a more sophisticated understanding of the nature of vulnerability, which can be reflected in your expectations of suppliers and distributors as a matter of best practice. This approach recognizes the dynamic and multi-dimensional nature of vulnerability, which may vary over time and in different settings as a result of their changing circumstances.
Organizations and markets also differ in the way that they provide services and interact with consumers. This standard has therefore been designed to apply to any organization dealing with the public, regardless of type, size, sector and service provided.</t>
  </si>
  <si>
    <t xml:space="preserve">The UKRN report: Making better use of data - identifying customers in vulnerable situations, identified the following case studies:
SSE inter-company data collaboration: SSE offers both energy supply and telecom services. The company enables staff operating in different arms of the business to record vulnerability information, with the agreement of the customer, which can then be utilised by each business arm.
Western Power Distribution (WPD) social mapping: WPD collaborated with the Centre for Sustainable Energy on its' Who's On Our Wires Horizon Scan’ social indication mapping. This involved data analysis and mapping of customer vulnerability across their distribution network region.
Wessex Water and Southern Electricity Networks (SSEN) are developing a referral pilot within the Dorset area. A leaflet has been agreed by both parties that  Wessex Water's external liaison officers will distribute. The leaflet also makes the customer aware of the electricity distributors Priority Services scheme and asks the customer if they would like Wessex Water to pass on their contact details to SSEN.
UK Power Networks (UKPN) and Thames Water have worked together to develop a co-branded PSR registration form, which is being rolled out as part of a two month pilot in the Enfield area. To opt in, customers return their form by freepost to UKPN, who share their details electronically with Thames through a secure portal. The pilot is already generating new PSR customers, helping Thames and UKPN expand their capabilities.
Wales &amp; West Utilities (WWU) has developed a PSR app which their engineers use to collect vulnerability information about a consumer on a site visit. WWU have started to share the customer information they gather through the app with Welsh Water, so customers can be added to both companies’ PSRs.
WPD contacted 691,499 Priority Service Register customers and updated 50.3% of their PSR records through its data cleanse programme in 2016-17. WPD has dedicated call handlers to proactively call customers to update their records and at the same time offer resilience advice.
</t>
  </si>
  <si>
    <t xml:space="preserve">United Utilities shows an innovative and sector-leading approach to establishing a successful data-sharing partnership with Energy North West. It also used external data and worked with Salford City Council to share Blue Badge data (Blue Badges allow people with disabilities or conditions that affect their mobility to park where other drivers cannot). Altogether this is convincing evidence that its approach to supporting vulnerable customers is well targeted. It plans to continue data sharing with Energy North West and extend its Blue Badge initiative to other local authorities in North West England.
South East Water’s business plan includes four performance commitments. One of them is an industry-leading commitment to improve vulnerable customers’ satisfaction during water supply interruptions. It has also gained an external accreditation for its approach through the British Standards Institution (BSI) standard for fair, flexible and accessible services. [From SE Water's plan: There is also a performance commitment that tracks the satisfaction of stakeholders with South East Water's approach to help and empower vulnerable customers and those support agencies that work with them, as measured through satisfaction tracking research, as a score out of 5].
Ofwat has introduced a reputational common performance commitment for vulnerability. The purpose of the commitment is to:
 increase the reach of priority services registers; and
 make sure companies regularly check the data of customers on the register to
make sure they are still getting the most appropriate service.
The performance commitment will measure:
 the number of customers in vulnerable circumstances on a company’s priority services register (as a percentage of its household base); and
 the percentage of customers on the register who the company has contacted in the last two years to make sure they are still getting the right support.
Checking people are still getting the right services is important because people’s circumstances often change. So the services they get need to reflect those changes to stay helpful.
Companies’ business plans included a range of measures and, in some cases, Performance Commitments to address the range of offerings, coverage and quality of service for Priority Service Register (PSR) and other vulnerable customers.
All companies proposed to increase the number of people on the register. However, we identified some specific issues.
1. There is a wide difference in the proposed reach of priority services registers. For example, proposals for 2024-25 range from registering 15% of customers to 0.2%.
2. We are not confident that every company will deliver its proposed growth for its priority services register. For example, only seven companies proposed a performance commitment to increase registered customers.
 3. Wearenotconfidentcompaniescurrentlyhave,orwillmaintain,up-to-date data on their priority services register membership. For example, 12 companies have checked less than 20% of data over the last two years. On the other hand, the best companies are planning to check data for all eligible customers on their register.
All companies must now adopt a performance commitment based on the following specifications.
1. Companies should register a minimum of 7% of households by 2024-25. Companies may choose to set a level that is higher than this minimum level. When setting the new target, companies should consider the needs of customers
 in vulnerable circumstances in their region by consulting available data and engaging with relevant third parties.
2. Companies should contact a minimum of 90% of registered customers every two years to make sure they are still getting the right support.
3. The performance commitment should be reputational only. If a company has already proposed a financial performance commitment, the under- and/or outperformance payments should be removed.
If a company has already proposed a performance commitment to increase the coverage of their register, they must adapt their commitment to meet the specifications above.
</t>
  </si>
  <si>
    <t>Over a 14-week period between February and April 2018, United Utilities and Electricity North West conducted a two-way data sharing pilot, in which they gained explicit consent from their mutual customers to share their PSR data.
The pilot is a great demonstration of what cross-sector utility companies can achieve by working together. Electricity North West and United Utilities have met regularly to share best practice, discuss challenges and how they have been overcome and feedback on the customer experience. These lessons will be taken forward and learned from as national data sharing is rolled out across England and Wales.
The pilot extended data sharing arrangements already available in energy to water. The energy sector’s needs codes are being extended into the water sector to standardise data flowing between the two sectors. The JWG found that with a few tweaks and exceptions, 80%-90% of existing energy needs codes were relevant in water, validating the idea of sharing data between the two sectors in order to support the same customers.
Data was shared manually and securely between the two companies using Excel spreadsheets. Data of 2000 customers was shared, 80 per cent of which were new PSR registrations for United Utilities. United Utilities registered an average of 180 customers to the PSR per month from the data shared. Due to the pilot’s success, the two companies have decided to continue data sharing as part of their business as usual operations. In addition to the non-financial benefits of registering on a PSR, the data sharing pilot is also helping to identify customers eligible to receive social tariffs.
Several water companies are working with their local hospitals to ensure their customers who are dependent on dialysis are added to PSR’s and can be quickly identified during a supply interruption. For example, Yorkshire Water are using their partnership with Leeds Teaching Hospitals NHS Trust to cleanse their data regularly so they are made aware when customers stop receiving dialysis treatment. If that process proves reliable, Yorkshire plan to engage with other NHS Trusts (primary and secondary care) to further improve their understanding of their customer base.
Scottish and Southern Electricity Networks (SSEN) have built relationships with nurseries and playgroups, contributing to a 971% increase in PSR sign-ups for families with children under five in the Thames Valley area.
Anglian Water are working with district councils in Lincolnshire to signpost their PSR support to applicants who have registered for Assisted Bin Collections to target customers likely to have limited mobility and who might need priority support during a supply interruption.
Customer service call centre staff at Yorkshire Water are trained to recognise indicators of potential mental health issues and, where appropriate, signpost customers to mental health organisations such as Samaritans.
Electricity North West and United Utilities are working together with local pharmacies to jointly promote their PSR services on pharmacy bags in areas of high vulnerability. This covers 250 pharmacies across the North West of England, with a reach of over 400,000 customers. 
Since 2017, Uber has offered free rides to wheelchair users to get to and from polling stations in UK elections. The initiative is supported by their partnership with Whizz-Kidz, a charity that works to improve the lives of disabled children and young people, to help wheelchair users cast their votes. Rides to and from polling stations between 7am and 10pm during elections are free up to £10 on the uberACCESS option which uses
fully wheelchair accessible vehicles and currently operates in London, Manchester, Birmingham, Newcastle, Leeds and Liverpool.</t>
  </si>
  <si>
    <t>Financial sector case studies:
1. A relatively new bank told us it was able to establish a debt management programme that built in the need to treat customers fairly from the outset. It believes a flexible approach is supported at board level and relevant managers feel they have the autonomy to implement this in practice. The approach is embedded throughout all aspects of the organisation “like a stick of rock”. It reports that it educates staff to see customers as people rather than statistics. Staff are encouraged to understand the reasons behind debt, and take on board the longer term implications of not resolving the situation for the customer (such as an impaired credit record). Staff are trained to look out for tell-tale signs of stress, including late payments, changes to dates of payments and manual payments, as well as what customers say in phone calls. It identifies consistency of approach across all customer-facing teams; staff training; a specialist support team, and a Vulnerable Customer Committee that assesses individual cases as part of the keys to success. Another key point is an incentive scheme that was radically altered to reflect quality in managing vulnerable customers and finding successful solutions.
2. A firm in the credit sector told us that its approach to vulnerability includes extensive training, a specialist customer support team, and signposting to support agencies at every opportunity. Incentives for staff to identify and deal effectively with vulnerable customers by building this into their performance assessment is also key. Performance assessment includes managers listening to a sample of calls, and assessing how potentially vulnerable people are handled. According to the firm, if these customers are not passed onto the customer support team appropriately, and if calls are not dealt with in a friendly, empathetic manner, this will impact on staff rewards. The firm uses speech analytics software to help with auditing staff performance. This analyses all calls and picks up on specific key words, which may be triggers or clues to vulnerability, such as mention of illness, treatment, diagnosis, depression etc. Managers can then assess how these calls have been handled, and give feedback where improvements are needed.
3. Close collaboration with the advice and charity sector has been instrumental in developing its approach to vulnerability according to one firm. It uses the Money Advice Trust and Royal College of Psychiatrists tools such as TEXAS and COMPASS to assist with implementation and finds these very effective. It has different levels of training for mainstream collectors and the specialist unit, and has worked extensively with charities such as StepChange, Macmillan Cancer Support, the Samaritans and Christians Against Poverty to develop this area. The firm reports that staff in the specialist unit do not have scripts or time limits to work to. They are encouraged to try to get to the bottom of a person’s situation. This can involve some difficult calls and emotions, and it recognises that, in addition to knowing how to deal with this and signpost effectively to organisations that can help, staff themselves may need help dealing with the aftermath of such calls. It points out that signposting is most effective if a firm puts time and effort into building relationships with the advice sector, knowing what parts of which charities can offer specialist help, and ensuring customers are passed to the most relevant person. It believes that handling vulnerable customers in the right way leads to better team job satisfaction.
4. Another firm told us that one element of its approach to vulnerability is to recognise that ‘creditors are not rescuers’. It is not its staff’s job to rescue customers in difficulty; however it is their job to know where they can get help and signpost people appropriately. In its view, obtaining help and support to deal with a difficult situation so that people can get back in control of their financial situation is vital to its vision. The firm told us they value emotional intelligence highly, both for frontline staff and their specialist team. Frontline staff use the TEXAS model and pass on to the specialist team where necessary. It told us staff are encouraged to listen and look out for a wide range of clues, some of which can be subtle, including signs of agitation such as pitch, tone of voice and breathing, as well as indicators such as “I’ve not taken my tablets”. Staff are empowered to move away from scripts where they have a gut feeling that something isn’t right. Training for staff in the specialist team involves role play around emotionally difficult situations so that staff feel confident in handling these sorts of calls. Once a customer is identified as vulnerable, they are removed from automatic dialling systems. Their file is flagged so that any future contact will be handled by the specialist team. Records are kept that may include details such as best times to contact the customer, which may for example be built around timetables for dialysis or chemotherapy, or timings for medications or carer visits, which might make a significant difference to the customer. Involvement with the Samaritans, StepChange and Macmillan Cancer Support has been key in developing its approach. It sees a business culture that wants to do the right thing and the prioritisation of excellent communication skills as key features of this approach.
5. We also came across examples of creative approaches in the banking sector. For example, one bank has been touring the UK with Accessibility Roadshows throughout 2014 visiting branches, head office locations and operation areas within the bank, as well as presenting at external events. The aim is to bring to life some of the accessible services the bank can provide to make customers’ lives easier.</t>
  </si>
  <si>
    <t>Recommends that regulators and government should work together to:
- Clearly define roles and responsibilities for supporting vulnerable consumers, while recognising regulators’ independence. 
- More proactively explore options to enhance data‐sharing that would allow better identification of, and support for, consumers in long‐term or permanent vulnerable circumstances. In particular: regulators should:
- Develop clear aims, objectives and progress indicators for their support for vulnerable consumers, and use these to test their interventions and develop a better understanding of what works.
- Build on work to monitor outcomes for a wide range of customers by developing better information on the cost to firms of different initiatives to support vulnerable consumers. 
- Work together more closely to identify and address common challenges. Efforts to support vulnerable consumers could benefit from more joined‐up approaches to, for example, monitoring outcomes (such as cross‐sector surveys or aggregated complaints data) and intervention.</t>
  </si>
  <si>
    <t>Energy suppliers are required, through their licence conditions, to make an extra effort to identify and respond to the needs of consumers in vulnerable situations. We monitor energy companies’ performance on support provided to customers in vulnerable situations in our annual vulnerability reports, where we highlight poor performance and share example of good practice. Where we do not see sufficient improvement, we are ready to take compliance or enforcement action to protect consumers’ interests.
Energy suppliers and distribution network companies are required to offer free services to customers who are in a vulnerable situation and need additional support in relation to access, communication and/or safety in regards to their energy supply, also known as the Priority Services Register. We have clearly said that examples of circumstances that could be deemed as ‘vulnerable’ include customers with certain mental health conditions, which can impact on their engagement with energy bills.
Energy suppliers are prohibited from installing prepayment meters under warrant for the purposes of recovering debt where the process would be severely traumatic due to a consumer’s mental capacity and/or psychological state.
A substantial package of changes to the rules around how energy suppliers communicate with their domestic energy customers came into effect in February 2019. We want consumers to get the right information, in the right form and at the right time, to enable them to understand their costs and consumption, to access and assess their options, and to take action where appropriate.
One of the main themes we have identified where improvements can be made for consumers in vulnerable situations as part of our upcoming update of the Consumer Vulnerability Strategy (CVS 2025) is driving a step change in customer services and improving identification of vulnerability.</t>
  </si>
  <si>
    <t>Several companies put forward performance commitments to support the proposed growth of their priority services register in 2020 – 2025. The register includes those with mental health issues.
In addition, all companies must now adopt a performance commitment based on the following specifications:
Companies should register a minimum of 7% of households by 2024-25. Companies may choose to set a level that is higher than this minimum level.
When setting the new target, companies should consider the needs of customers in vulnerable circumstances in their region by consulting available data and engaging with relevant third parties.
Companies should contact a minimum of 90% of registered customers every two years to make sure they are still getting the right support.
If a company has already proposed a performance commitment to increase the coverage of their register, they must adapt their commitment to meet the specifications above.
All companies must adopt this performance commitment by 1 April 2020.</t>
  </si>
  <si>
    <t>Ofcom has introduced a new General Condition (the rules all companies must follow) in October 2018, which means that firms will be required to publish their policy about treating all vulnerable customers fairly, and offer them additional help if necessary;
Ofcom is monitoring the impact of our General Condition on vulnerability (GC C5) and will identify examples of best practice, which we will share through industry events and a guide.
Protecting consumers from harm is one of the three strategic goals Ofcom has set in this year’s proposed annual plan. We want to ensure vulnerable customers are protected and we will intervene directly to ensure this will happen.</t>
  </si>
  <si>
    <t>The FCA’s objectives are to secure appropriate protection for consumers, protect and enhance the integrity of the UK financial system, and to promote effective competition in consumers’ interests. We also have obligations to consider consumers’ different financial needs.
Understanding vulnerability is central to how we make decisions. Consumers in vulnerable circumstances are more susceptible to harm and generally less able to advance their own interests. The FCA’S Mission clearly states our intention to prioritise consumers who are unable to shop around, over consumers who can shop around but choose not to do so.
Since publishing our Occasional Papers on Consumer Vulnerability in 2015 and Access to Financial Services in 2016, we have used our influence as a regulator to challenge the industry on its treatment of vulnerable consumers and stimulate debate on wider access issues. We have seen significant improvement, for example, in how retail banks treat vulnerable consumers.
The FCA helps address access issues that fall within our objectives and the regulatory framework we have developed. For example, following our paper on Access to Financial Services, we looked at access issues in the travel insurance sector.  We are also developing guidance for firms on the treatment of vulnerable consumers.</t>
  </si>
  <si>
    <t xml:space="preserve">
Northern Gas Networks developed an innovative and interactive gaming app – Have you found the killer yet? This was in response to Gas Safety Trust research which showed that 18-24 year olds are particularly vulnerable to CO poisoning due to lack of awareness.</t>
  </si>
  <si>
    <t>Bristol Water: Haemodialysis: We maintain a register of home dialysis users in the Bristol Water area so that if there are any planned disruptions to your water supply, you are notified in advance, so alternative arrangements can be made. The register is compiled from information supplied by local health authorities, or patients living in the Bristol Water supply area. 
Dee Valley Water: : Supporting customers with babies / children: I have a young child, would I be eligible for anything in an incident? We provide bottled water that complies with NHS guidelines for mineral content. Our supplies are lower sodium and potassium any other bottled water. NHS guidance confirms our bottled water supply is safe from a sodium and potassium content, with advice to boil and let cool to ensure total sterility. We will deliver bottled water to CIVC that have registered for this service during incidents within 24 hours, recognising social responsibility e.g. no late night deliveries. We will work with our LRFs and community organisations to provide additional support during incidents for CIVC, following the example of some of our recent incidents and the support offered. 
Dee Valley Water &amp; Severn Trent Water have a 'help to fix' scheme where a person in vulnerable circumstances' health is a risk as a result of a private issue we will fix it or support them to find a contractor who can fix it for them. For customers with mental or emotional vulnerabilities we will support them through the process of getting a private issue resolved and where required fix it for them. We'll help prioritise fixing waste issues if they are putting a customer’s health and safety at risk in their home and support them through the insurance process where appropriate.
Welsh Water - response to Storm Emma: The adverse weather conditions presented the most challenging operating conditions we have faced since at least 2010, and served as a severe test of our preparedness and the ability of our systems and teams to cope during the event, and recover quickly afterwards. When in extreme conditions some customers suffer service failures, we must do all we can to help them, particularly customers in vulnerable circumstances, and get things back up and running as quickly as possible. Bottled water was delivered to customers on our priority services registers, and to other vulnerable customers, wherever this was possible given the ongoing weather conditions. 
Severn Trent: Proactively notify customers of an incident through their channel of choice and with tailored messages. Proactively notify a customer’s nominee of an incident so they can provide support. During incidents, we'll deliver bottled water to customers who have registered for this service including transient vulnerable customers, recognising our social responsibilities - for example, no late night deliveries. Our own bottled water supplies have a low sodium content so can already be used to make formula. We should highlight this to alleviate concerns. We'll work with our LRFs and community organisations to provide additional support for customers during incidents, following the example of some of our recent incidents and the support offered.
Southern Water: advanced supply interruption notice and emergency water supply: During AMP 7 will also provide emergency water to customers unable to leave their property, with cognitive disorders or are nursing mothers.
Sutton &amp; East Surrey - Increasing the flexibility to intervene and address ongoing Customer Side Leakage issues – predominantly the full replacement of supply pipes – in certain circumstances, and particularly in the case of customers assessed as vulnerable. Be visible and accessible on the ground in areas of disruption, particularly with respect to those in vulnerable circumstances, will help achieving this intent.
Thames Water – lead pipe replacement - Will replace 2,000 communication pipes at social homes and establishments with vulnerable customers.
United Utilities: The new Priority Services offer includes proactive communications and couriered bottled water delivery for registered customers in the event of supply interruption and enhanced accessibility tools on the UU website, with adaptations for partially sighted and blind customers as well as support for over 100 languages. Vulnerable residential population e.g. residential care homes (elderly, infirm, hospices). These customers are provided a dedicated tankered supply or dedicated static tank or bottled water during interruptions. High dependency / vulnerable residential population including where re-location is highly problematic. E.g. Hospitals and Prisons. These customers are considered for dedicated tankered water provision. Non-residential but unacceptable societal impact e.g. educational establishments, NHS walk in centres, Day-care facilities. These customers are considered for a dedicated static tank or bottled water provision. Agriculture / economic hardship, where re-location is difficult and no access to environmental water is available. We provide a dedicated static tank (non-potable water options are also considered) during an extended event to such customers.
Yorkshire Water: To meet the needs of people with reduced dexterity or strength we offer bottled water in different sized containers. Seeking to constantly improve this position, we are testing alternatives to bottled water which may be easier for some customers to use.</t>
  </si>
  <si>
    <t xml:space="preserve">BT offers a free 24-hour priority fault repair service for customers with chronic long-term illness or disability who are unable to leave the house without assistance.
After getting the idea from the charity Dying to Keep Warm, SGN, with the charity’s support, have been developing the free locking cooker valve service. The locking cooker valve is a simple device gas engineers can fit for people in vulnerable situations – perhaps suffering from dementia or autism – to prevent fires and explosions and to give their families peace of mind.
UKPN: UKPN’s Emergency Box has been distributed free to 2,500 customers who are medically dependent on electricity. It is also available at cost to all. It includes items such as: plug in the wall torch, which would automatically switch on under/in a power cut; a glow stick and a storage bottle where people can keep their vital personal and medical information in the event of an emergency.
</t>
  </si>
  <si>
    <t xml:space="preserve">Npower, Health through Warmth scheme: The scheme aims to improve levels of warmth, comfort and quality of life for vulnerable people who have long term illnesses and also need help with the installations of heating and insulation measures. 
Eligibility Criteria 
To be eligible for help from Health Through Warmth, clients should meet all of the following criteria: 
• Have a long term illness. 
• Be a homeowner. 
• Have a low household income and little or no savings (assessed) and unable to fully fund measures themselves. 
Clients can be of any age and they don’t have to be or become an npower customer. 
Measures that may be offered 
• Loft and cavity wall insulation. 
• Gas fires.* 
• Storage heaters.* 
• Central heating.* 
• Boilers.* 
• ECO top ups. 
• Hot water tank.* 
*If broken or heating not installed, repairs or replacement may
be offered. Routine servicing is not funded and no retrospective payments are made. Contractors are selected from approved lists; clients may not obtain their own quotes.                                                                                                                                      The E.ON Energy Fund has been set up to help customers with an E.ON Energy account who are struggling to pay their bills and who live in England, Scotland or Wales.
The Fund can help pay for current or final E.ON energy bill arrears. It can also help applicants with replacement household items such as cookers, fridges, fridge-freezers and washing machines; and to replace and repair gas, calor gas and oil boilers. Unfortunately it cannot support with replacement radiators.
To apply to the E.ON Energy Fund for a boiler you must be the homeowner. Before applying, please check if you are eligible for help under the Energy Company Obligation (ECO) Scheme before applying.
• You can find out whether you are eligible for help through the ECO Scheme by visiting eonenergy.com/heating
• If you are eligible for help through the ECO Scheme, we are unable to help you with a boiler replacement/repair through
the E.ON Energy Fund.
</t>
  </si>
  <si>
    <t>Energy suppliers are required to provide free gas appliance safety checks to certain eligible vulnerable customer groups and a check will also be performed during a gas smart meter installation. 
Standard practice tends to include the following. Not all companies offer these services but a number do: 
•	Customers given advance notice by companies of planned power cuts – if a person is medically reliant on their supply the network operator will give advance notice of planned power cuts (for example, where they plan to carry out engineering work). 
•	Priority support in an emergency – this could involve the network operator in providing alternative heating and cooking facilities in the event of supply interruption or prioritising reconnection of supply to highly vulnerable households. 
•	Free gas safety checks – Ofgem reports that the number of customers who have received a free check from energy suppliers has increased slightly from 10,986 to 11,849 between 2015 and 2016. However, the levels are much lower than they have been previously, with over 50,000 in 2006 and over 35,000 in 2011. The regulator has set out an expectation that suppliers to do much more to offer free gas safety checks to those who are eligible for them. 
UK Power Networks – Emergency packs
Most electricity network companies have some kind of emergency box or keep warm pack that they make available to customers in vulnerable situations to support them during a power cut. For example, UKPN’s Emergency Box has been distributed free to 2,500 customers who are medically dependent on electricity. It is also available at cost to all. It includes items such as: plug in the wall torch, which would automatically switch on under/in a power cut; a glow stick and a storage bottle where people can keep their vital personal and medical information in the event of an emergency. It also contains a 'checklist' that outlines what customers can do to be better prepared for a power cut. Customer feedback on the box has been positive with a customer satisfaction rate of 9.8 out of 10 for their emergency pack. 
SSE Power Distribution, Scottish Power, Western Power Distribution, and Northern Powergrid are piloting iViTi ON Safety Light Bulb automatically provides up to three hours of light during a power cut and can switch to and from battery mode during times of network stress, helping to keep the lights on for all. 
B-Warm
SGN and WWU are trialling B-Warm - a portable heated seat cover designed to fit most armchairs and sofas. It has the potential to help those with a more sedentary lifestyle due to ill health who suffer with the cold as it can maintain a person’s warmth and comfort at lower heating costs. It may provide improved mobility and a supplementary source of warmth for sedentary people, including potentially during gas outages and for short periods of time electricity supply outages.</t>
  </si>
  <si>
    <t xml:space="preserve">Multiple statistical sources reveal that population segments suffering from safety poverty are the same segments affected by energy poverty. Households headed by young people (16-24), single parents, the elderly and households with lower income are running increased risk of facing this double penalty. Focusing their resources on covering basic needs, they are more likely to rent cheaper, older housing inappropriately maintained where adequate heating is difficult and electrical installations are obsolete (among other issues). Faulty electrical installations can result in human casualties, severe injuries, and material and financial damages. In the European Union, degraded or faulty electrical installations cause 32 home fires every hour—representing 20 to 30% of all domestic fires . Measures such as regular periodical inspections and upgrades to bring electrical installations up to safety standard, dramatically increase levels of electrical safety. While solutions exist, policy action is directly impeded by the lack of statistics about electrical fires and the fatalities, injuries and property loss these fires cause. Vulnerable segments of the population are not only more at risk to face energy poverty, they also run a higher risk of falling victim to domestic fires.
“The majority of the fire fatalities that occur are preventable—and this is certainly true for electricity”.
Consumer protection requires that we strive towards increased prevention and detection of fires, this should include a strong component of electrical safety and not merely consider the resistance aspect, once the fire has started.
SECURING EFFICIENT, SUSTAINABLE AND SAFE HOMES FOR EUROPEAN CONSUMERS
The electrification of energy systems, the increased use and multiplication of electronic and electric appliances are expected to put pressure on electrical installations in dwellings. The rapid ageing of the population is another factor illustrating the need to address energy poverty and electrical safety simultaneously. A growing share of the elderly will remain in their homes until higher age. These homes—even more so when affected by poverty—are less likely to undergo renovation or upgrade works, which increases the risk of electrical hazards and domestic fires. It is therefore paramount to ensure that residential electrical systems in homes are regularly checked and brought up to safety standards. The combination of these trends—the electrification of energy systems, the ageing of the population and the building stock—calls for attention and emphasize the need for measures to ensure a high level of electrical safety.
CONCLUSIONS AND RECOMMENDATIONS
Elaborating adequate policy to address these two issues—energy poverty and electrical safety—is a necessity, but also a challenge. Even though awareness amongst policymakers is rising, more needs to be done to protect the most vulnerable European households, making energy affordable and homes safe. Creating indicators and gathering EU-wide statistical data would increase knowledge and provide a background and incentive for policy response. Therefore, the European Copper Institute and the Federation for the Safety of Electricity Users (Fisuel) support the idea that electrical safety should be part of the social dimension of EU energy policy, and be addressed together with energy poverty.
</t>
  </si>
  <si>
    <t xml:space="preserve">npower Fuel Bank™ uses the existing Foodbank network and referral system to provide emergency top-up vouchers to Foodbank users with a prepayment meter, and who are in fuel crisis (regardless of who supplies their energy).
SSEN’s ‘gap funding’ scheme pays for the preparation work needed for energy efficiency measures to be installed in fuel poor households that other schemes don’t fund. This is a well-targeted, very cost effective scheme that enables fuel poverty measures to be installed in some of the most vulnerable households that might otherwise not be able to have them.
Southern Water: Southern Water carried out a distributional impact assessment using demographic and customer insight data analysis to model likely winners and losers from them rolling out water metering in their area. They proactively identified 10% of customers who were likely to find the move to metering unaffordable and offered them a package of support and in some instances a capped tariff to help address this. Southern Water has a data-sharing pilot underway with Brighton and Hove City Council. The aim is to take proactive action to identify high water users in vulnerable situations who may benefit from additional support available from Southern Water.
British Gas (BG) has a partnership with CLIC Sargent to develop and deliver a referral and support package to help families who have children with cancer, who are struggling with the financial impact of cancer. This provides timely and preventative support.
</t>
  </si>
  <si>
    <t>Wessex Water plans to offer a range of support to customers struggling, or at risk of struggling, to pay. It also presents an innovative performance commitment about rewarding third parties who successfully refer customers to affordability support schemes.
United Utilities’ Town Action Planning initiative involves knocking on 77,000 doors to offer help to people struggling to pay. The company reports:
 46% of visits were successful
 20,000 customers signed up to a payment arrangement
 As of July 2018, 67% of the payment plans set up on the visits are being
maintained.
On top of this, United Utilities is putting £71 million of shareholder money into schemes for customers who are financially vulnerable.</t>
  </si>
  <si>
    <t>In its final methodology for the PR19 price review , Ofwat stated that it would be incentivising companies to develop business plans that address: 
• overall affordability, providing value for money; 
• affordability in the long term; and
• affordability for those struggling, or at risk of struggling, to pay.
Ofwat applies five principles to assess the affordability of business plans:
• customer engagement;
• customer support;
• effectiveness;
• efficiency; and 
• the accessibility of companies’ financial assistance measures.
Its assessment will be supported by evidence provided by companies, the independent reports from CCGs, and evidence from other expert organisations.
In its final methodology, Ofwat stated that it would not require companies to have a common performance commitment for affordability as no single measure reflects the complexity and dynamism of affordability and the challenges vary across companies. Companies can propose bespoke performance commitments on affordability that reflect their specific challenges. Companies are also required to provide data on a number of common metrics of affordability to help Ofwat to better understand the nature of affordability issues and the variations between companies. 
Ofwat also stated that it would expect to see strong evidence that customers are supportive of social tariffs that go beyond revenue neutral levels of assistance and that this assistance is provided in the most efficient way.</t>
  </si>
  <si>
    <t xml:space="preserve">When publishing draft determinations for the remaining companies (slow track and significant scrutiny) in July 2019 , Ofwat noted that Southern Water and Hafren Dyfrdwy are putting new measures in place to help them understand what kinds of affordability support work best for customers, and to tailor their support according to people’s needs. In addition, five companies (South West Water, Wessex Water, Thames Water, Northumbrian Water and South East Water) will double the number of customers they provide with financial support through social tariffs and WaterSure. Further, four companies pledge to partly self-fund their social tariff schemes using shareholder money: South West Water, United Utilities, Welsh Water and Yorkshire Water. </t>
  </si>
  <si>
    <t xml:space="preserve">Fuel poverty is defined in the Warm Homes and Energy Conservation Act 2000 as “a person [who] is a member of a household living on a lower income in a home which cannot be kept warm at reasonable cost.” In 2014, the Government introduced in legislation a fuel poverty target for England to improve as many fuel poor homes as is reasonably practicable to a minimum energy efficiency rating of Band C, by the end of 2030. 
The 2015 fuel poverty strategy, “Cutting the Cost of Keeping Warm,” set out Government’s plan to meet this target for England. The 2015 strategy set out three key principles:
1. Prioritisation of the most severely fuel poor (also known as the ‘Worst First’ principle) - Government prioritises households with the largest fuel poverty gaps. In other words, Government aims to help those in the worst homes first. 
2. Supporting the fuel poor with cost-effective policies - Government prioritises approaches to fuel poverty which provide best value for money for taxpayer funds.  
3. Reflecting vulnerability in policy decisions - recognises that Government should not focus just on the home. When designing policy, it is important to be mindful of the people living in them and that the impact of living in a cold home will vary for different household types. 
Since the 2015 strategy was published there have been developments in the key fuel poverty policies: 
1. Energy Company Obligation (ECO): ECO is an obligation on larger energy suppliers to deliver energy efficiency measures in England, Scotland and Wales. Since ECO was introduced in 2013, it has improved approximately two million homes. In 2015, around 30% of the scheme was focused on ‘Affordable Warmth’ for low income households. In 2017, this was increased to 70% Affordable Warmth. The new scheme, which launched in late 2018 and runs to March 2022, is entirely focused on low income and vulnerable households. 
2. Warm Home Discount (WHD): The WHD has been extended until at least 2021, providing over two million low income and vulnerable consumers in Great Britain with a £140 rebate off their energy bill each winter. 
3. Private Rented Sector Regulations: The Minimum Energy Efficiency Standards for landlords are designed to tackle the least energy-efficient private rental properties in England and Wales – those rated F or G. Around 40% of these households are living in fuel poverty. These regulations establish a minimum standard of EPC band E for both domestic and non-domestic private rented property, affecting new tenancies and renewals. Landlords are expected to ensure properties achieve a minimum standard of Band E, subject to a cost cap of £3,500 including VAT per property. 
The 2017 Clean Growth Strategy committed that there would be at least £640 million of annual support for home energy efficiency from 2018 to 2028 and that government would consult on minimum standards for rental properties to improve as many of these homes as possible to an energy efficiency rating of Band C by 2030. 
The primary purpose of the fuel poverty strategy is to set out Government’s plan for meeting the statutory fuel poverty target. The work of Professor Sir John Hills identified energy efficiency as the best long-term solution to alleviating fuel poverty, and the Government agrees with this approach. The strategic approach is therefore primarily based upon improving the energy efficiency standards of fuel poor homes. 
It is now four years since that strategy was released. In July 2019, BEIS published a consultation on the fuel poverty strategy for England . Key proposals to update the fuel poverty strategy include: 
• Metric: Update the way in which fuel poverty is measured to better track progress against the statutory fuel poverty target (discussed further below). 
• Target and Milestones: Retain the statutory fuel poverty target to ensure as many fuel poor households as is reasonably practicable are improved to a minimum energy efficiency rating of Band C by the end of 2030 and the supporting interim milestones of as many fuel poor homes as reasonably practicable to Band E by 2020 and Band D by 2025. 
• Worst First principle: Currently, if a severely fuel poor household receives support from the Energy Company Obligation, they may only receive one measure. An updated ‘Worst First’ principle would provide an opportunity to clarify whether energy efficiency schemes such as ECO should take more of a whole house retrofit approach. Some stakeholders have suggested that those in the most severe fuel poverty should receive multiple measures in one visit, to bring them out of fuel poverty sooner and minimise disruption to the household. 
• Vulnerability: Government proposes to clarify that the impact of policies on the health and wellbeing of people on very low incomes will be considered, even when they live in a reasonably energy efficient home. 
• Sustainability principle: A new principle which would ensure that policies contributing to the fuel poverty target are complementary to other Government priorities such as the Clean Growth Strategy and the Industrial Strategy. For example, it would be short sighted to allow fuel poverty policies to continue to deliver oil boilers as this would be contradictory to commitments to decarbonise heat in the 2020s.  
The 2015 strategy adopted the Low Income High Costs (LIHC) indicator of fuel poverty as the official measure of fuel poverty. Under the LIHC indicator, a household is considered to be fuel poor if they have required fuel costs that are above average; and were they to spend that amount, their disposable income would be below the poverty line. However, the latest consultation is proposing to move away from this relative measure to a new absolute measure to capture all low income households living in inefficient homes, so that as action is taken to improve homes to an energy efficiency rating of Band C the number of households in fuel poverty can reduce over time, and it is clear whether the action the government is taking is having sufficient impact. The new - Low Income Low Energy Efficiency (LILEE) measure - would class a household as fuel poor if: 
• they are living in a property with an energy efficiency rating of Band D, E, F or G; and 
• their disposable income (after housing costs and energy needs) would be below the poverty line. 
As well as improving energy efficiency standards in fuel poor homes, the Government strategy recognises the importance of working together to help the fuel poor through partnership and learning; increasing effective targeting of fuel poor households; improving the reach of support for certain high cost homes such as those off the gas grid, improving the reach of support to certain low income households such that those that are particularly vulnerable to a cold home; direct financial support to alleviate the financial burden of energy bills for those on low incomes; ensuring the fuel poor are able to get maximum benefit from a fair and functioning energy market and enhancing and improving the understanding of fuel poverty. 
The Fuel Poverty (Target, Definition and Strategy) (Scotland) Bill passed Scottish Parliament on 11 June 2019. This Bill sought to change the definition of fuel poverty to the following: 
A household is in fuel poverty if— 
(a) the fuel costs necessary for the home in which members of the household live to meet the conditions set out in subsection (2) are more than 10% of the household’s adjusted net income, and 
(b) after deducting such fuel costs, benefits received for a care need or disability (if any) and the household’s childcare costs (if any), the household’s remaining adjusted net income is insufficient to maintain an acceptable standard of living for members of the household. 
The conditions set out in subsection (2) were that (a) the requisite temperatures are met for the requisite number of hours, and (b) the household’s other reasonable fuel needs within the home are met. 
</t>
  </si>
  <si>
    <t xml:space="preserve">Scotland’s draft Fuel Poverty Strategy  contains a number of actions that the Scottish Government will take to deliver the ambition of eradicating fuel poverty targeting no more than 5% of Scottish households in fuel poverty by 2040. The key actions to achieve this include the following.
• A new definition of fuel poverty focussing on low income households, thus increasing number of eligible households (as outlined below) and review eligibility to schemes, such as Warmer Homes Scotland, based on the new definition.
• A national focus on energy efficiency - through Energy Efficient Scotland, invest in making homes warmer, greener and more efficient, as part of a commitment to remove energy efficiency as a driver of fuel poverty - homes with fuel poor households to reach EPC C by 2030 and EPC B by 2040, where technically feasible, cost effective and affordable: 
• continue to grant fund low income households to install energy efficiency measures through area based and national fuel poverty programmes;
• introduce new standards for all tenures, including through the Energy Efficiency Standard for Social Housing (EESSH), and proposals for new standards in the private rented and owner occupied sectors; 
• encourage home owners to improve the energy efficiency of their homes and support local authorities to deliver area based schemes that will see ‘end-to-end’ support from initial advice through to quality assured installation of measures; and
• provide advice &amp; support to households on ways to save energy and improve access to affordable energy.
• Establish a public energy company to help tackle fuel poverty and promote economic development.
• Creation of low-carbon jobs to maximise incomes.
• Continue and develop partnerships across various sectors.
The Fuel Poverty (Target, Definition and Strategy) (Scotland) Bill passed Scottish Parliament on 11 June 2019. This Bill sought to change the definition of fuel poverty such that if, once a household has paid for its housing, it needs more than 10% of its remaining income to pay for its energy needs and the household’s remaining income (net of fuel and childcare) is insufficient to maintain an acceptable standard of living for members of the household.
The Scottish Government funds Home Energy Scotland (HES) and Resource Efficient Scotland who provide free, impartial and expert advice to property owners on energy saving behaviours. HES is the only referral route for households experiencing fuel poverty, to the national energy efficiency schemes. HES partners with organisations representing interests in health, mental health, early years and carers. As a result, many more locally based organisations now have clear referral pathways to access support to tackle fuel poverty. 
To ensure value for money, Warmer Homes Scotland Scheme (WHS), delivered by Warmworks leverages funding from sources other than the core Scottish Government budget in order to increase the number of households that can benefit. Scottish &amp; Southern Electricity Networks’ ‘Enabling Funding’ was set up in November 2016 to help customers in SSEN-supplied areas who require additional work that is not included in the Warmer Homes Scotland grant to be carried out in preparation for their installation.
Warmworks also continues to work with Scottish Gas Networks to ensure households can access the ‘Help to Heat’ scheme, which offers free or discounted connections to the gas network for households that are in fuel poverty or at risk of living in fuel poverty. 
</t>
  </si>
  <si>
    <t xml:space="preserve">The Fuel Poverty Strategy for Wales aims to reduce the impact of fuel poverty on households and, and as far as reasonably possible, eradicate fuel poverty. The strategy was published in 2010  and sets out the actions required to address fuel poverty in Wales focussing on the following key principles: 
• Where we have the powers to take action that will contribute directly to alleviating fuel poverty, we will ensure that our support and funding is focussed on those most in need. 
• Where others have the powers to take action we will ensure that we play a proactive role in influencing decisions. 
• Our programmes that aim to improve the energy efficiency of the home will provide long term improvement in the quality of the housing stock, address fuel poverty and reduce its carbon footprint. 
• Our energy performance programmes will also be designed to ensure economic benefits for Wales in terms of employment and business opportunities. 
• Our programmes will complement, not compete with, programmes funded from other sources, such as energy supplier obligations. 
• We will work with stakeholders to maximise the support and funding available to householders in Wales. 
• The quality and timeliness of data on fuel poverty in Wales will be improved and policies and actions will be reviewed in the light of new data. 
• Actions to tackle fuel poverty will be considered in the context of our wider social, economic and environmental policy agenda. 
Fuel poverty is defined as having to spend more than 10 per cent of income (including housing benefit) on all household fuel use to maintain a satisfactory heating regime. 
The strategy emphasises the importance of the co-ordination and joining up of support, of different providers, other services and programmes, across Welsh Assembly Government Departments and in partnership with trusted local agencies, health and social services, Local Authorities and third sector organisations. The strategy talks about providing: 
• high quality, well co-ordinated advice and support services to ensure that all householders in Wales can access help to reduce their fuel bills, maximise their income, improve the energy performance of their homes and reduce their risk of becoming fuel poor; and
• a demand led All-Wales Fuel poverty programme, complemented by area-based fuel poverty programmes targeted at those householders most in need and living in the most energy inefficient homes. 
The strategy announced the formation of a two-way referral network centred around a new All-Wales Fuel Poverty Scheme (subsequently named Nest), that will ensure that whichever organisation or service a householder accesses first, they can be referred to the full range of advice and support services the householder requires to meet their particular needs. 
A parallel, area-based approach to tackling fuel poverty (the arbed programme) has been set up to deliver social, environmental and economic benefits through the improvement of household energy performance across tenures on a community by community basis, focussed on whole communities or streets to drive economies of scale and economic benefits. 
</t>
  </si>
  <si>
    <t xml:space="preserve">
Payment Break scheme – customers experiencing financial shocks can delay payments – this includes customers applying for Universal Credit who can delay water bill payments for up to 8 weeks until the first Universal Credit payment arrives.
In its business plan, United Utilities proposed a new bespoke Performance Commitment and ODI structured to incentivise the provision of financial support to as large a number of customers in water poverty as possible, and to ensure the degree of support provided is significant in the context of each customer’s individual circumstances. The measure assesses the number of customers lifted out of water poverty each year due to United Utilities’ actions. The definition for water poverty used for this measure is customers spending more than 3% of their annual household income, after housing costs, on water and wastewater services. 
In January 2018 United Utilities held the first North West Affordability Summit with the aim of bringing together representatives from a wide range of different sectors and communities with the collective goal of identifying new opportunities to make a difference.
</t>
  </si>
  <si>
    <t xml:space="preserve">As part of its business plan, Severn Trent is proposing to build on the success of existing schemes and introduce new schemes to plug gaps in coverage: 
• “Big Difference” scheme (social tariff) – available to all customers struggling to pay their bills by providing a discount of up to 90% on the average annual bill – for the next price control, Severn Trent proposes to increase the cross subsidy to fund this scheme from £3 to £8 following customer engagement and change the design of the scheme to increase the number of customers supported from 35,000 to c.97,750; 
• Watersure – designed to support customers on low incomes with high water usage on a water meter by reducing the annual charge to average; 
• Water Health Checks – Free health checks for customers who sign up to help them reduce water usage and thus reduce their bills;  
• Free meter option – option to switch to a water meter for free to trial whether this reduces the customer’s annual bill;
• Matching plus – a debt write off scheme will be introduced where customers sign up to a payment plan which if maintained will clear all debt over two years old;
• Payment breaks will be offered to allow customers to seek financial advice and/or if circumstance means they have no income for short periods (e.g. hospitalised);
• Home water efficiency checks for customers in social housing; and
• Provision of financial advice through third parties to ensure customers have access to all necessary advice and are managed in a sensitive and respectful manner. 
</t>
  </si>
  <si>
    <t xml:space="preserve">
E.ON are working with space data experts Astrosat, supported by the European Space Agency, to develop a tool that lets us understand communities and the people who live in them. It allows us to make better decisions and direct our efforts to those who most need it. The backbone of the tool is Astrosat’s ThermCERT technology; a piece of software that uses the ‘space stack’ to derive information about thermal efficiency using satellites, allowing decisions makers to pinpoint areas across the country where a large number of properties are losing heat. 
Whilst this information is useful, poor thermal efficiency can be caused by a number of reasons and E.ON cannot act on it with confidence that people are living in fuel poverty due to poor insulation within their home. What makes this tool so exciting is that by combining thermal efficiency data with aggregated deprivation and demographic data, housing data and E.ON’s own historical obligation data we can build a complete picture of communities across the country, allowing us to spot areas where the likelihood of there being a large number of vulnerable households is strong. 
</t>
  </si>
  <si>
    <t>The Advice Hub is an ongoing partnership between Western Power Distribution (WPD) and CSE to provide free energy advice to customers on the Priority Services Register (PSR). The Advice hub is targeting to offer advice to 230 customers a month, 2,800 in total. Their advice covers - Income maximisation, switching energy suppliers, schemes that offer funding for energy efficiency measures, boiler replacement and heating controls, behavioural change and health and wellbeing.</t>
  </si>
  <si>
    <t xml:space="preserve">South East Water: Advizzo uses data science and behavioural insights and actions to help customers consume less and save money. South East Water has used this approach. By sending personalised emails and hard-copy mailings they have achieved water savings of more than 2.2% and a steep increase in digital participation.
Northern Gas Networks: Learning to Live Independently is a two-year programme between NGN and The Children’s Society. It targets 900 teenagers who are about to live independently for the first time. The programme provides these young people with money management skills as well as advice and support about maintaining a healthy lifestyle.
</t>
  </si>
  <si>
    <t xml:space="preserve">Shrinkage forms the majority of a GDN's business carbon footprint and accounts for around 1% of GB's total GHG emissions. The October 2017 Shrinkage Leakage Model Review notes that shrinkage is comprised of 3 elements (leakage, theft of gas and own use gas) of which leakage is around 95% of the total. It provides a further breakdown of leakage as follows: low pressure mains and service leakage (78%), medium pressure mains leakage (7%), above ground installation leakage (8%), above ground installation venting (5.5%), interference damage (unplanned escape - 0.5%). The percentage splits quoted are based on modelling assumptions and the GDNs are working together to improve the robustness of this modelling, for example refining the modelling of medium pressure leakage which currently assumes the same leakage rates as for low pressure. GDNs have made improvements in a number of areas to reduce shrinkage including the replacement of metallic mains with PE and improved pressure profiling and management. </t>
  </si>
  <si>
    <t>Ofgem collates data from each gas distribution network and publishes annual reports. Enzen have reviewed the data and established Cadent’s performance against the other GDNs. There is a steady trend of Shrinkage reducing, and each year, Cadent achieves its target. However, we have also looked at the rate of progress of reduction and expressed it as a percentage reduction. Cadent’s shrinkage rate percentage reduction year on year is less than the other GDNs. However, when comparing the volume of shrinkage expressed as a percentage of throughput, Cadent compares more favourably. Shrinkage is approximately 0.45% of throughput of gas, compared with 0.41% for NGN, 0.48% for SGN and 0.82% for WWU.
The effects of reducing the length of metallic mains has an impact on the volume of gas lost through shrinkage, but it also appears that improved pressure management and programmes to introduce Monoethylene Glycol (MEG) around leaking or potentially leaking joints also has a positive effect.</t>
  </si>
  <si>
    <t>Voids are properties classed by water companies as being vacant. However, some voids are actually occupied, so they may be erroneously billed, that is, either too little or nothing at all. A gap site is a property where water and/or wastewater services are being consumed, but the property is not on a water company’s system and is therefore not billed.
The consequence of a water company not billing gap sites or voids appropriately is that other customers are charged more, as a water company will use this reduced customer base to recover its allowed wholesale revenue. Therefore, minimising gap sites and voids is important for affordability and fairness of charges.
Retail water businesses have a financial incentive to bill voids and gap sites, because otherwise they lose out on revenue allowed through our retail control. Wholesale businesses are also incentivised to ensure that bills are issued for sites incorrectly classified as voids and gap sites, as a way to manage estimated leakage; they also face a reputational incentive to minimise average bills. Estimated leakage accounts for estimated water entering water companies’ networks and estimated consumption into the system. Therefore, gap sites and occupied voids can increase estimated leakage, because they are not included in estimated consumption while the water entering the system is unaffected.
However, there are currently also disincentives to taking action:  it costs money to do so; it could harm a water company’s service incentive mechanism (SIM) score, if it led to more complaints, and it could increase water companies’ bad debt charge, if the newly identified customers are particularly likely to default.
We have considered different ways to encourage water companies to manage voids and gap sites appropriately, because: companies may not currently have sufficiently strong incentives in this area.
As a result, Ofwat proposed targeted intervention. This option would involve them specifically covering voids and gap sites as part of our initial assessment of business plans; and requiring water companies to come forward with bespoke performance commitments to manage their voids and gap sites (or justify why they have not). This would strengthen the incentives for water companies to act to reduce gap sites and voids.</t>
  </si>
  <si>
    <t>In February 2016, Ofgem introduced the Theft Risk Assessment Service (TRAS), setting out new licence obligations on Suppliers to detect, investigate, prevent and deter theft. SPAA  This significant dual fuel, cross code, service was launched on the 01 April 2016 placing a requirement on electricity and gas Suppliers to submit defined data items, split by domestic and commercial monthly. The TRAS arrangements sit under Schedule 25 of the (DCUSA) and Schedule 34 of the Supply Point Administration Agreement (SPAA). The Supply Point Administration Agreement (SPAA) is a multi-party agreement to which all gas Suppliers and  Gas Transporters are required to accede to in order to fulfil their licence obligations. All gas and electricity Suppliers that have registered supply/metering points must adhere to their TRAS obligations under SPAA and DCUSA.
The Theft Risk Assessment Service (TRAS) enables Suppliers to assess the risk of energy theft at consumer premises to help target theft investigations.  Experian uses data provided by Suppliers and augment it with third party data such as credit history to derive potential consumption outliers that suppliers may choose to investigate. Outliers are low consumption customers identified by comparing actual consumption at a supply point against a modelled or expected consumption for that property/customer type. 
The Energy Theft Tip Off Service (ETTOS) was implemented in September 2016. The ETTOS allows tip offs regarding suspected energy theft, received from the general public, to be sent to the relevant Supplier or network operator for investigation. The ETTOS arrangements sit under Schedule 26 of the DCUSA and Schedule 37 of the SPAA. All Suppliers, Distributors and Transporters must adhere to their ETTOS obligations under SPAA and DCUSA.</t>
  </si>
  <si>
    <t xml:space="preserve">An overall theft target would be published before the beginning of each year. This target would then be split between domestic and commercial sectors, providing sector targets for each. The target in the first year was 34,000 Confirmed Theft detections, with a breakdown of 30,000 thefts in the domestic sector and 4,000 thefts in the commercial sector. In the second year the Theft Target split by sector would be the same as the first year, unless there is sufficient data for the scheme administrator to complete a review of the methodology. Individual supplier targets would be based on market shares.
The proposed Theft Detection Value is the incentive payment for each theft detection. In the first year this would be set at £400 per confirmed theft detection for both sectors. After the first two years, the scheme administrator would be responsible for adjusting the Theft Detection Value in line with the Consumer Price Index (CPI) or by another methodology established by the Panel. There would also be a requirement for the scheme administrator to establish the split between the consumer and commercial sectors. There would be individual incentive pots for the domestic and commercial sectors, and each year these would be calculated based on the sector theft target and the Theft Detection Value. Qualifying Suppliers would continue to submit data as currently required under the Theft Risk Assessment Service Arrangements. A monthly indicative summary report would detail an aggregate level number of confirmed thefts of each supplier against their target in each of the sectors. A final report would be produced after the scheme year, and the scheme administrator would use this to calculate the financial debits and credits.
A number of suppliers challenged the assumption that theft is evenly distributed across the market. Their view is that if the scheme is based on the number of detected thefts rather than the number of investigations this could mean that some parties could be unduly penalised, despite undertaking extensive investigations. They are concerned there is a risk the scheme creates a cross-subsidy and distorts competition, and that a one size fits all approach across the industry could be unfair on smaller players.
</t>
  </si>
  <si>
    <t xml:space="preserve">DNOs can support suppliers in their efforts to tackle theft and they are also under a Distribution Licence obligation (SLC27) to promptly inform the relevant supplier (if any) if they become aware of a suspected case of meter tampering. Ofgem stated that changes to the distribution price control incentive to reduce electricity losses on the Distribution System could weaken the incentive for DNOs to address electricity theft. DNOs also have obligations to tackle electricity theft under the DCUSA. These obligations are supported by the recently adopted Revenue Protection CoP for theft investigations. 
In our July 2013 consultation Ofgem set out key principles for DNOs as part of the RIIO-ED1 price control.  They are:
(1) A general licence obligation for DNOs to design and operate their networks to ensure that electricity losses are as low as reasonably practicable. This should encourage DNOs to take necessary action to identify and resolve theft. Any actions should be based on a positive cost benefit analysis.
(2) DNOs' licence obligations will clarify the requirements for DNOs to tackle theft. These would include taking the necessary actions when no supplier is responsible for the site (including some cases of unregistered sites). We will consider the scope for costs associated with theft detection and resolution to be recovered through existing mechanisms, and ensure that the approach is aligned with the arrangements for gas transporters.
(3) The general licence obligations should, as far as possible, support pending changes to the DCUSA with regard to theft in conveyance and registration of unregistered sites. Reporting and auditing requirements should apply for DNOs to record and verify all actions (and related costs) they would undertake to identify and resolve theft.
(4) Any actions by DNOs should be in accordance with any approved strategy to tackle theft. This should be reviewed from time to time to ensure that a proportionate approach is being taken.
Ofgem decided to exclude DNOs from the proposed incentive scheme at this time and address issues relating to recovery of costs of investigation and detection within the RIIO-ED1 price control.
</t>
  </si>
  <si>
    <t xml:space="preserve">It is proposed the theft incentive applies to all licenced Gas Suppliers, regardless of whether they have acceded to SPAA. For the first two years of the scheme, the target would be 6,000 theft detections per year. This overall target would be broken down into 4,500 theft detections for Smaller Supply Point (SSP) sector and 1,500 theft detections for the Larger Supply Point (LSP) sectors, each with a ring-fenced incentive pot (see below). It is proposed that in future years, the TRAS would be responsible for establishing the overall and sectoral theft targets.
The intent of the scheme is to establish a value, to be referred to as the ‘Marginal Detection Disincentive Value’ (MDDV) per detected theft in each sector, to offset the costs which may otherwise deter suppliers from pursuing investigations. Under CP14/268, the initial values are consistent with those set out in the Ofgem IA. Therefore, for the initial year of the scheme, the MDDV will be set at £1,515 for each theft found in the SSP sector and £934 for each theft found in the LSP sector. In order to qualify for the scheme, the supplier would have to show that they have clear evidence to prove (on the balance of probabilities) that a meter tampering offence has been committed, which meets this definition of an offence. 
Credits and debits from the incentives scheme will be calculated at the end of the reporting year according to a formula. one respondent suggested that the existence of the scheme may create a perverse incentive for suppliers to focus on detecting theft, rather than seeking to prevent it.
</t>
  </si>
  <si>
    <t xml:space="preserve">
As a consequence of missing its performance commitment on leakage, Thames Water will be automatically penalised £8.55m. This is the maximum automatic penalty under the performance commitment regime for missing this specific target. The penalty is borne by the company alone and cannot be passed on to customers.
In addition, we opened an investigation to consider whether Thames Water had contravened and/or was contravening any of its statutory obligations, and therefore whether enforcement action was needed over and above this automatic penalty.
Our investigation found that Thames Water had breached two of its legal obligations in relation to its management of leakage reduction:
On 7 June 2018 we published a notice of our intention to impose a £1 financial penalty on Thames Water. This was in light of Thames Water proposing a package of financial and non-financial commitments worth £120m to customers. 
The undertaking includes commitments that Thames Water will:
Return a further £65m to customers, in addition to the £55m in automatic penalties Thames Water has incurred for missing its leakage and Security of Supply (SOSI) performance commitments.
Restore its leakage performance back to the level it had promised its customers (606Ml/d) by 2019-20.
Prepare its PR19 business plan on the basis of a commitment to reduce leakage by a further 15% by 2025 and by 50% in future price control periods.
Publish monthly audited reports on the progress of its leakage recovery plan.
Do more to engage meaningfully with customers on leakage issues, including at its Board.
Ensure no executive or senior management incentive bonus which is dependent on the company’s leakage performance in 2018-19 and 2019-20 is paid unless the company meets or exceeds its performance commitments.
Provide more detailed and externally audited evidence when it provides Ofwat with certificates under Condition F of its licence assuring that it has adequate resources, systems and controls in place to meet its statutory obligations.
Review the governance arrangements of the boards of Thames Water Utilities Limited and Kemble Water Holdings Limited.
Maintain sufficient management control over the delivery of its operational functions (whether delivered by its own employees or outsourced) to ensure it is able to meet its leakage and SOSI performance commitments.
Provide written monitoring reports to Ofwat demonstrating its compliance with its section 19 undertaking.</t>
  </si>
  <si>
    <t>Theft of Gas is currently estimated by applying a fixed 0.02% factor to gas throughput. However, the absolute level of theft, by its nature, is impossible to establish and the current assumption can be considered conservative and likely to overestimate the total quantity of transporter responsible gas. Scottish Power Energy Networks has an initiative that aims to clarify the benefits of co-joining information from their network monitoring and metering data. This aims to identify customers with exceptional trends, detect fraud, facilitate more targeted investigation and identify whether there is nontechnical loss reduction value in widespread network monitoring.</t>
  </si>
  <si>
    <t>Many utilities have already invested in the replacement of diesel / petrol vehicles to electric / hydrogen vehicles to carry out daily operations and all encourage employees to change their cars to electric too.
In the GDNs, NGN is increasing the use of solar power on sites for operations as well as ensuring that low carbon heating is used. WWU are also utilising solar power and have policies and plans to reduce energy consumption. National Grid Transmission is investing in new and more efficient compressors. SGN have introduced a robotics programme, which not only eliminates the need for multiple excavations, but also eliminates the need for operational vehicles to be parked on the highway idling and producing high emissions. However, it is also worth noting that WWU have cancelled two programmes for the use of turboexpanders on site due to significant limitations and financial risk.
In the water sector, Northumbrian Water is increasing its use of renewable on its sites by one third and SW Water now operates sites using 100% renewable sources. Bristol and UU are taking advantage of their site features and both are floating solar panels to increase their own use of renewable energy to carry out operations on site. Best practice companies such as Marks and Spencers and Unilever take pride to announce all the energy they use is from 100% renewable sources. In addition, they ensure staff are trained in conserving energy, even down to delivery drivers driving habits.</t>
  </si>
  <si>
    <t>All GDNs have reduced the volume of waste sent to landfill. However, between 2014/15 and 2017/18, Cadent’s rate of reduction is lower than the other networks (11.2% compared to 96.0%, 98.3% and 35.3% in SGN, NGN and WWU respectively). In addition, the percentage volume of imported virgin aggregate has not reduced as much as the others. There are lots of initiatives to reduce the use of plastics in all sectors of the utility industry. Many have avoided the use of plastic within their supply chain including banning of plastic cups, and plastic cases for tools which are now supplied in cardboard boxes. In London, Thames Water and Balfour Beatty have saved over one million plastic bags they have used and these have been used with an asphalt mix on key cycle routes in London. This is a far greener alternative than regular asphalt, and reduced waste to landfill. Many companies employ or nominate green teams who encourage employees to minimise waste, both at work and at home.</t>
  </si>
  <si>
    <t>For many companies, reducing greenhouse gas emissions benefits the bottom line because efficient practices reduce operating costs and help increase employee productivity. A recent study shows millennials especially see businesses as potential partners in helping them make the world a better place.
All GDNs are actively seeking to reduce the impact of employees' carbon footprint. Most encourage them to use electric or hydrogen cars and EV charging points have been conveniently placed at most workplaces. Many are now promoting working from home or tele/video conferencing to reduce the need to travel. Companies in the UK and across the world not only look to lower their own operational carbon footprint, but actively encourage employees by awareness and training sessions to measure and reduce their personal carbon footprint too.</t>
  </si>
  <si>
    <t>In the 2030 timeframe, full conversion is expected to be realised in fewer places than blending and only in limited parts of the National Grid, such as town distribution networks or specific underused transmission pipelines. The H21 project is an excellent example. Currently at feasibility study level, it proposes a conversion of the City of Leeds to 100% hydrogen from the late 2020s, with over 1 MtH2/yr from natural gas with CCUS from a North Sea industrial cluster.</t>
  </si>
  <si>
    <t>Many countries have looked at adding hydrogen into the existing natural gas networks. For the USA, it would be possible to introduce amounts from 5 vol% to 15 vol% hydrogen without a substantial negative impact on end users or the pipeline infrastructure. Larger additions of hydrogen would in some cases require expensive conversions of appliances. In Germany this limit has been set somewhat lower, at up to 10 vol%. Cadent’s HyDeploy project at Keele is establishing the first proof of principle that up to 20%vol hydrogen can be injected. The HyDeploy project has received £6.8m in funding under Ofgem’s Gas Network Innovation Competition.
Cadent are the leading force in blending and the rest of the UK and indeed globally will watch the results of the trial with interest.</t>
  </si>
  <si>
    <t xml:space="preserve">1. Both Fuel Cell Electric Vehicles (FCEVs) and Battery Electric Vehicles (BEVs) are required to meet wider decarbonisation targets. FCEVs are more suited to providing longer ‘ranges’ and faster refuelling times, while BEVs can better cater for short, ‘stop- start’ journeys;
2. A likely future gap between low carbon electricity generation and demand is such that BEVs are unlikely to deliver sufficiently deep decarbonisation. 
3. FCEVs are currently relatively expensive. However, manufacturers are planning to increase volumes over the next five years and it is expected that FCEVs will be of similar cost to BEVs when production volumes reach parity;
4. Hydrogen cars, buses, trains and ships are ready for deployment, but more work is required to bring hydrogen HGVs to the UK market, which could make a critical contribution to decarbonisation.
5. The low energy density of hydrogen means that distributing it by road is expensive. Using the ‘trunk’ of the HyNet project, and ‘spurs’ to hydrogen refuelling stations (HRSs), network distribution offers far lower costs under all scenarios.
6. Network- supplied hydrogen via HyNet will deliver low carbon, mobility-grade hydrogen in the North West at a cost that is 40-70% lower than can be achieved through electrolysis. This will allow the fuel costs of FCEVs to match the cost of BEVs and diesel vehicles.
7. Once economies of scale are realised, network delivery of hydrogen from HyNet will mean that the Total Cost of Ownership (TCO) of FCEVs is comparable with both BEVs and diesel vehicles. 
8. Under the ‘medium’ demand scenario modelled for hydrogen vehicle take-up, in 2030, FCEVs will use 1.1TWh/annum of hydrogen (around 15% of that supplied by HyNet). This equates to a reduction in mobility-related GHG emissions in the HyNet ‘area’ by nearly 4% and a reduction in NOx emissions of nearly 10%; and
9. In the immediate term, technical solutions to enable network-delivered hydrogen for mobility must be determined and demonstrated via collaborative working between gas network operators, gas supply companies and the wider mobility sector. </t>
  </si>
  <si>
    <t>The North West of England is poised to be the primary region for the development of a decarbonised, hydrogen based energy market for the UK. It already features all the necessary components to develop a hydrogen economy. The North West Hydrogen Alliance is an excellent collaborative project and brings together some of the region’s largest and most  successful organisations, each seeking to develop the North West as the UK’s leading hydrogen economy.
Other GDNs will monitor progress and consider the possibilities of extending to their network.
As there are no leading players, it is difficult to highlight any best practice or lessons learned. However, there are two projects, Jupiter in France, and Stepwise in the Netherlands who may be able to share lessons, especially for electrolysis and carbon capture.</t>
  </si>
  <si>
    <t>Certas Energy has been working in conjunction with the oil and Liquefied Petroleum Gas (LPG) sector to create the Cold Weather Priority Initiative (CWP) aimed at reducing winter deaths among off-grid customers. CWP supports customers who are aged 75 and above, and those who are chronically sick and/or disabled, by ensuring that fuel deliveries to their homes are prioritised especially in times of fuel shortage or extreme cold weather.</t>
  </si>
  <si>
    <t xml:space="preserve">Natural gas was first introduced to Northern Ireland via the Scotland to Northern Ireland gas pipeline in 1996. The Northern Ireland natural gas network has three distribution areas:
• Phoenix Natural Gas (mainly the Greater Belfast area with extension of the network to East Down);
• Firmus energy (mainly the ten towns outside the Greater Belfast area); and
• SGN (the new Gas to the West extension which will facilitate the connection of up to 40,000 consumers).
GD17 is the price control for the six-year period from 1 January 2017 onwards for the three gas distribution operators in Northern Ireland . In its approach for GD17 , the Utility Regulator of Northern Ireland stated that the main aim for GD17 was to “continue the growth and development of an economic gas network. This will mean a strong focus on ensuring the GDNs have appropriate incentives to grow their networks to allow new customers the opportunity to connect to natural gas. In addition, it will mean an emphasis on having the right mechanisms in place so that GDNs remain committed to connecting those customers with access to natural gas.”
In regulating the three distribution companies, the form of control adopted reflects the maturity of the network. Prior to GD17, Phoenix Natural Gas was subject to a revenue cap, which enabled a certain level of stability in terms of allowed revenues. In contrast, Firmus and SGN were awarded price caps, providing strong incentives to outperform in the start-up phases of their business. However, at GD17 the regulator considered that it was appropriate to move Firmus to a revenue cap to reflect the company’s age and growth. The regulator confirmed its view that the volume risk associated with a price cap worked well in the early years when connections are a large driver of volume performance, but that new connections become less and less important as a company grows and external factors such as temperatures can have a bigger effect on overall volumes.
</t>
  </si>
  <si>
    <t>In the final determination for the GD17 price control process , the regulator reaffirmed that the aim of the price control was “to deliver a gas industry with more connections and more mains network to extend the benefits of gas to more customers”. It also confirmed that it would set total allowed revenue for Phoenix Energy and Firmus Energy and maximum allowed tariffs for SGN.
Two mechanisms were included in GD17 to encourage the GDNs to continue the growth of an economic gas industry:
• a connections incentive, which rewards the GDNs for connecting owner-occupied domestic customers; and 
• a properties passed incentive, which incentivises the GDNs to lay infill mains to pass more properties that do not currently have access to natural gas.
Uncertainty mechanisms for infill, new build mains and economic projects have also been put in place.
The connections incentive is a per connection allowance to encourage the connection of domestic owner-occupied properties. It was created due to initial difficulties in driving gas connections. It is up to the GDNs how they spend the allowance, but it tends to cover the sales teams, advertising and marketing and associated overheads. There is an economic test for the connections incentive based on the principle that any new connection must be economic and therefore must pay for itself over a reasonable period of time. In principle, a package of new mains is considered to be economic if it does not increase the current domestic tariff. In practice, a limit of 40p per therm has been applied to determine economic infill for GD17. 
The incentive allowance per connection for GD17 is £550 in 2017, decreasing on a glide-path to £420 in 2022. This is supplemented by a “new areas” allowance – a new incentive for GD17, which is not planned for future price controls. This incentive acknowledges that new areas may require greater incentives in educating customers of the benefits of natural gas. New areas are defined as a significant new geographic area, which has no experience of natural gas and therefore includes all potential properties in the East Down and Gas to West network extension areas. A figure of £50 per property passed in the new area was determined, applicable to all properties passed whether in GD17 or later. When converted into a per connection allowance, this supplemented the connection allowance by: 
• £150 for Firmus Energy, increasing it to £700 in 2017, decreasing to £570 in 2022; 
• £60 for Phoenix Natural Gas, increasing it to £610 in 2017, decreasing to £480 in 2022; and
• £560 for SGN, increasing it to £1110 in 2018, decreasing to £1010 in 2022.
However, the regulator applies a “non-additionality” deduction such that a certain percentage of the GDN’s connection target is deducted from their actual number of connections before the per connection incentive allowance is applied. This is to reflect that there will be a certain number of owner-occupied connections that would occur anyway without direct marketing or selling to these customers. For Firmus Energy this is 25%, but for Phoenix Natural Gas this was set at 33% to reflect that gas has now moved to being the fuel of choice in Greater Belfast. For SGN, in recognition of the fact that it is at the beginning of its network development, no non-additionality deduction is applied. Where a GDN underperforms the annual connection target by more than 50%, a collar will apply such that only 25% of the per connection allowance will apply. However, in circumstances where a negative allowance would result, this would be set to zero.
All GDNs are subject to a properties passed mechanism to incentivise them to continue to extend the network as proposed. Each GDN is given a target number of properties passed and failure to achieve that target would result in a penalty of £50 for each property below the target. Exceeding the target would result in a reward of £20 for each property above the target. This annual incentive is subject to cumulative performance such that an annual penalty / reward would only be applied if cumulative performance is behind / ahead of target.
The final determinations include allowances for the construction of infill and new build mains to extend the gas network to serve both existing and new properties. Uncertainty mechanisms are applied to adjust for the actual number of properties passed and the actual lengths required to pass a property subject to pre-determined caps on the lengths per property. 
The economic project uncertainty mechanism manages unforeseen new connections to larger I&amp;C customers. It is subject to a materiality threshold of £100k of total investment net of contributions and requires the GDN to present a business case to the Utility Regulator.</t>
  </si>
  <si>
    <t>The 2018 Network Development Plan for Ireland  notes that 300,000 households in Ireland using oil for central heating could be readily connected to gas resulting in more convenient cost effective heating solutions and significant environmental benefits. Gas Networks Ireland (GNI) will pursue further new town connections to increase the penetration of the gas network in Ireland, where such expansion is economic. Gas Networks Ireland will also expand the natural gas network through the suburban projects policy connecting streets / regions that are close to the existing gas network but not connected.</t>
  </si>
  <si>
    <t xml:space="preserve">The last price control for GNI (PC4) was determined for the period from October 2017 to September 2022 . As part of this, an incentive for new connections was established. The objective of this new incentive is to apply a financial bonus (or penalty) to GNI if it exceeds (or fails) to meet its price control connection targets. This would operate alongside the normal “flex” process in place for capex allowances for new connections with the objective to both:
• encourage GNI to seek new growth opportunities (on the underlying premise that new connections are positive for network utilisation and customers); and 
• permit allowed incremental opex for new connections in the price controls to vary if the actual delivered number of new connections are lower or higher than assumed at PC4. 
The incentive therefore partly operates as a connections volume driver / uncertainty mechanism as well as an opportunity for GNI to outperform its allowed cost of equity by delivering on its growth plans. 
The incentive applies to both domestic housing and I&amp;C connections with separate targets for both. Within domestic connections, there are separate targets for housing and apartment blocks. The bonus / penalty will be applied in PC5 on comparison of total delivered connections for the PC4 period. A symmetric penalty / reward rate is set for each connection above or below the target. This rate is set at €125, €300 and €160 for domestic housing, domestic apartments and I&amp;C connections respectively. However, the total penalty / reward for each of the separate targets is subject to a symmetric floor / cap.
</t>
  </si>
  <si>
    <t>During RIIO-GD1, each GDN has an obligation to fulfil a set number of connections under the “the Fuel Poverty Network Extension scheme. (FPNES) The GDNs are broadly on track to meet their targets by the end of the price control, already having connected over 52,000 fuel poor households to the gas grid in the first four years of RIIO-GD1. By 2021, the target is for over 91,000 households to have received a subsidised gas connection. Cadent has delivered 49% of its 2021 target by March 2017
Assessments need to be made to confirm the economic and social benefits of extending the networks to off-grid locations, but other solutions can also be encouraged. For example, look at the possibility of connecting to or establishing Biomethane plants in close proximity to the sites, or consideration of setting up microgrids to harness renewable energy.</t>
  </si>
  <si>
    <t>Energy networks
Community investment is increasingly seen as a baseline expectation for energy networks, for example:
• Wales and West’s sustainable future initiative supports economic regeneration across their region by providing employment, including almost 100 apprentices
• SGN have exceeded their target of £500,000 of community investment, and have established a £20m fund and created a dedicated team to drive additional initiatives over and above their ‘Help to Heat’ fuel poor connections scheme
• Northern Gas Network’s Community Promises Grant Scheme awarded £100,000 to grass roots projects in 2017/18
• Western Power Distribution assisted 318 separate charitable and non-charitable organisation as part of a commitment of over £265,000 in 2018
• Scottish and Southern Electricity Networks have distributed £2.13m since 2015, to projects around vulnerability and resilience for emergency, which is overseen by an internal funding team who can provide advice and support to applicants, and two independent judging panels for different regions
• The Scottish Power Foundation provides funding to charities for the purposes of education, the environment, arts, heritage, culture and science, relief of poverty, citizenship and community development. It provided £1.8m of support in 2017.
Water companies
During PR19, community investment was included in several companies’ business plans. These included:
• Severn Trent: assigned 1% of their profits to their community fund, after finding customer support for a large fund to support those struggling to pay their bills. This was combined with employee volunteering time and donations to the Severn Trent Trust Fund. Together, the total community dividend could be worth up to £7m each year (of which, £2.5 million came from profit sharing). The company established an advisory board to guide where best to spend the money.
• South West Water: proposed to share any net benefit arising from market movements that lead to debt outperformance with customers. They also established Watershare+ to offer return cost savings to customers in the form of shares or through reduced bills.
• United Utilities: The company will provide company funding for £71m towards financial support schemes for financially vulnerable customers, before considering dividends. Dividends above a certain threshold will be shared with customers on a 1:1 basis through either reduced bills, targeted financial assistance or a community fund.
• Anglian Water: Anglian Water identified the town of Wisbech as a community facing more challenges than most towns, which is also at the heart of their operating area. Anglian committed to a long-term role in the community, working with leaders of the local and regional councils, MP and other local partners to help regenerate the town and its surrounding area. By concentrating on improving a single town in a collaborative way, they believe that they can make a lasting difference to local people’s lives.
Other sectors
• Lloyds Banking Group: The Lloyds Bank Foundation is an independent charitable trust set up by Lloyds and funded by their profits. It partners with small and local charities helping people overcome complex social issues, and makes grants to hundreds of charities each year. Lloyds provides 0.36% of profits to this foundation, although this is subject to minimum and maximum amounts (e.g. if profits are very low, the foundation still receives an amount). The group also owns shares in Lloyds, which provide further income.
• Fujitsu: Fujitsu (UK and Ireland) conducted a materiality assessment to prioritise their responsible business approach. They worked with stakeholders to determine which topics their company could have the most influence and significant impact on. They then focus efforts such as employee volunteering, fundraising or supporting projects in line with these topics.
Conclusions
From review of best practice, we need to consider several different aspects of community investment. The first is how to fund any sharing or investment, should this be from profits, dividends or from some form of outperformance? The second is how to target and distribute funds to best serve needs. These options are developed in the next two sections.</t>
  </si>
  <si>
    <t xml:space="preserve">United Utilities’ plan demonstrates high quality and ambition in its approach to aligning the interests of the company and its investors with customers. The company voluntarily proposes to increase shareholder support for affordability measures and to match dividends above a certain threshold with donations to its community fund. We estimate that the total level of sharing is ambitious. The contributions to the community fund will be allocated to support customers and community projects following consultation with its CCG, consumer panel and other stakeholder groups. </t>
  </si>
  <si>
    <t xml:space="preserve">Southern water: 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t>
  </si>
  <si>
    <t>Our major projects at Woolston and Portswood in Hampshire
donated £10,000 to local groups to recognise the disruption that sometimes happens at a major site. We also welcomed four new charity partners. With a grant of £10,000 each, our partners are working on projects that benefit their local communities.
This year another 14,000 children signed up for a Learn to Swim session with our partners Swim England
Planning to launch our Dementia Swimming programme and engage teen swimmers with the Survive and Save programme.
In a project with the Freshwater Habitats Trust we’ll be giving
schools the chance to be Water Explorers as they use the latest DNA testing to find out more about the creatures that live in their local ponds and waterways.
We’re also heading for the beach to support the RNLI in their efforts to keep children safe in the sea with the Swim Safe campaign.</t>
  </si>
  <si>
    <t xml:space="preserve">Thames Water offer donations to charitable organisations for projects approved by their charities committee. 
Unities Utilities: work in the heart of local communities, and aim to go the extra mile for these neighbourhoods, especially when their work is disruptive. For example, following the water quality incident in Lancashire in August 2015, which impacted over 300,000 homes, they activated the Lancashire Community Fund. Since 2016, we have distributed over £1million worth of grants, supporting over 60 charities and community organisations in the area.
They have a long-standing partnership with Groundwork UK called United Futures, which helps to regenerate neighbourhoods following their mains and sewer improvement works. As part of this initiative, we supported a range of local environmental projects around our Davyhulme treatment works in Greater Manchester. 
Their community investment totalled £3.65 million in 2017/18.
</t>
  </si>
  <si>
    <t>The Aviva community fund invites applications for one of four funding levels: up to £1,000 (400 awards), up to £5,000 (84 awards), up to £10,000 (48 awards), up to £25,000 (12 awards). They also have a separate set of awards for projects submitted and supported by an insurance broker: up to £1,000 (30 awards), up to £5,000 (18 awards), up to £10,000 (6 awards), up to £25,000 (2 awards). In addition, they give £500 to every finalist in the £5,000, £10,000 or £25,000 funding levels that doesn’t win an award and £200 to the first 1000 customer entries and the first 1000 employee entries, if they don’t win any of the funding awards. 
Since 2008, Goldman Sachs has committed in excess of $1.6 billion to philanthropic initiatives. They adhere to 4 key principles: (1) Align with our core business by focusing on economic growth and community engagement. (2) Establish networks of nonprofit and educational partners who have world-class expertise and experience. (3) Measure results to ensure maximum success. (4) Engage the time and talent of the people of Goldman Sachs at all levels of the firm.</t>
  </si>
  <si>
    <t xml:space="preserve"> The Top 50 corporate foundations gave grants totalling £228 million in 2016/7, accounting for 7% of the total value of Top 300 grant-making. While many companies donate to good causes directly (and such gifts are currently estimated at £420 million), some establish foundations to carry out their philanthropic activities independently, and some give in both ways. The associations between corporate foundations and their parent company vary enormously. Giving by the Top 50 corporate foundations was slightly down this year at £228 million. In addition to giving money, some companies provide their foundations with resources such as company staff time and expertise, administrative and other facilities. A recent Corporate Citizenship survey found that 78% of corporate foundation respondents utilise the expertise of employees and 71% engage volunteers from the company.</t>
  </si>
  <si>
    <t>For over 60 years, the Avon Foundation for Women has been a driving force behind charitable, scientific, educational and humanitarian work that improves the lives of women and their families.  Since its inception it has and has given out more than $1bn. Their work has focussed on efforts to eradicate breast cancer and end domestic and gender violence globally.
The Avon Fund for Shelter Grants, announced in March 2017, is designated to providing funds for domestic violence shelters and services in Argentina, Romania, South Africa and the U.K. This fund was set up with CAF  who designed a high impact grant programme, helping identify local causes and supporting applications; built a bespoke grant making platform and held the funds for distribution in a CAF company account, satisfying Avon’s compliance requirements
CAF are now making grants to the chosen causes and tracking their journey through to outcomes and impact for beneficiaries
ViiV Healthcare set up its ‘Positive Action’ programme in 1992 to support communities affected by HIV and AIDS. Positive Action works with those who are disproportionately affected by HIV including children, adolescents and young people, girls and women, gay, bisexual and other men who have sex with men, and transgender people.</t>
  </si>
  <si>
    <t>Through a community fund or corporate community investment (CCI) an organisation demonstrates its responsibility to its local area and/or wider community through deployment of resources and influence to shape lives of fellow citizens.
Key highlights of community fund led initiatives within the four GDNs are as follows
SGN:
 Exceeded target of £500,000 overall CCI (£130 per employee) in 2016/17.
 Additional initiatives for vulnerable customers through a £20 million fund.
 £10 million fund for ‘Help to Heat’ scheme.
 £2.1 million of central heating support towards funding to assist an additional 1,000 fuel
poor households.
Cadent:
 Community fund revised following a large incident leaving customers without gas for longer than they should have had, and without appropriate compensation.
 £24 million towards an improvement plan after recent Ofgem intervention.
 Additionally, £20 million support for vulnerable customers.
 1.25% of net profit towards CCI for financial years 2019/20 and 2020/21.
Northern Gas Networks:
 Annual £50,000 Community Promises Fund in partnership with Leeds Community Foundation (LCF), to support local communities.
 Saving worth £550,000 delivered via Green Doctor scheme.
 Social media advertising campaign on risks of Carbon Monoxide (CO).
Wales &amp; West Utilities:
 Charity Fund in partnership with other GDN’s for UK charities.
 Chepstow RFC Mini supported through a matched funding scheme.
 Apprenticeship programme funded since 2005 to support employment
There are a number of good practices which may be considered, if not already undertaken by Cadent.
 Global companies like Coca-Cola or Ford setup their own Foundations which specifically focus on community needs and grant community funds in the form of competitions.
 Global companies are also upfront listing out the areas where of interests for community funding. For example: Coca-Cola, its main goal is to support the implementation of projects that improve health in communities. The Coca-Cola Foundation invests mainly in community projects and has 4 priority areas: water, fitness, recycling, and education.
Consideration could also be given to the successful UK Water Company &amp; Electricity company Initiatives. For example, Power Partners’ community investment fund by UK Power Networks, and the Community Chest Fund by Western Power Distribution.</t>
  </si>
  <si>
    <t>Sutton &amp; East Surrey - Nurture the relationships we make through community outreach with vulnerable groups through our community engagement programme which includes charitable donations and our ‘Give a Day’ scheme.</t>
  </si>
  <si>
    <t>We had our best year to date with 4,676 hours in volunteer service to our communities. Our latest projects included:
dementia befriending groups
hamper packing for the Salvation Army
clearing the grounds at the Countryside Education Trust
supporting Father Christmas at the Chichester Down Syndrome Group &amp; helping at the hedgehog hospital at Brent Wildlife Lodge.</t>
  </si>
  <si>
    <t>LBG report: What are the impacts on employee volunteers?
43% improved their job related skills, 34% beneficiaries experiencing an impact on skill development, 49% improved their life skills, 28%
beneficiaries experiencing a direct impact on their quality of life
  25% changed their behaviour or outlook.</t>
  </si>
  <si>
    <t xml:space="preserve">Scottish Power have a strong culture of employee volunteering across the company, and every employee is offered the opportunity to take one day’s paid leave each year to volunteer.  In 2018, over 500 members of staff took part in volunteering activities organised by ScottishPower and they contributed over 1600 hours during paid company time. </t>
  </si>
  <si>
    <t>Goldman Sachs: At least one day a year, people from our offices work in partnership with local nonprofit organizations around the world to help make a meaningful difference. In 2018, the Community Teamworks project Goldman Sachs people from across 51 offices in 25 countries assisted over 700 organisations with over 1300 projects.</t>
  </si>
  <si>
    <t> The majority of charities found employee volunteering challenging. A third of charities either didn’t have an employee volunteering offer or felt that it was weak.</t>
  </si>
  <si>
    <t>Employer-supported volunteering (ESV) is where the employees of an organisation take paid time off to volunteer during work hours. Employees can choose to use their volunteering time to support a charity or community group of their own choice, or to take up an opportunity provided by their company.
Key highlights of initiatives under Employee Volunteering are as follows
SGN:
 ‘Community Action Programme’ (CAP) volunteering for community or charity causes.
 1,377 colleagues spent roughly 10,500 hours volunteering.
 Employees mentored 2,400 children through the Outward Bound Trust, solutions for the
planet, and local schools.
Cadent:
 Volunteering programme started in August 2018 and has already had over 32,000 beneficiaries through 644 hours from 72 employees.
 Volunteering Matters appointed as a provider for these programmes.
 Target of 60% (i.e. 2700) employees to volunteer under various programmes within GD2
period has been set. This is well above the current metric for other utilities (which is at 20%).
Northern Gas Networks:
 Encouraged all employees to adopt energy and water efficiency initiatives in their own homes.
 Employees supported Hull Primary Schools Environment Conference and volunteering at Wildlife Trust and RSPB sites.
 New starters planted more than 60 fruit trees at locations of their choice.
United Utilities:
 Volunteering program provides for up to 3-working days per year &amp; In 2018/19, employees delivered more than 2620 volunteering hours.
 Matching individual employee fundraising efforts to any UK-registered charity up to £200 per person per year.
UK Power Networks:
 Donate a Day program to channel employee volunteering time &amp; Wildlife Trusts discussion at employee level.
 2,000 hours of volunteering by staff in 2018.
As a part of Enzen’s research we have presented four different tables to cover UK Gas Industry, UK Water/ Waste Water sector, Electricity Sector and Global Industries in our core document Cadent Trust &amp; Transparency Commitments – Enzen Research
All the GDN networks are actively promoting Employee Volunteering schemes, however, SGN’s Community Action Programme (CAP) seems to be really successful by delivering 10,500 hours with 1,377 colleagues. In the water sector, Northumbrian Water’s Job Skills programme that supports people in their journey back to employment, United Utilities provides up to three days of paid volunteer leave per year.
There are many initiatives across the utilities and indeed best practices from Media, Banking, Automotive, retailers and manufacturers across the world, and lessons can always be learned.</t>
  </si>
  <si>
    <t>We’ve raised £72,895 for our company charity the
Kent, Surrey &amp; Sussex Air Ambulance Trust Our total to date is
£113,274. In total, Southern water donated more than
£147,000 to good causes.</t>
  </si>
  <si>
    <t>Average pre-tax profit (average contribution) across LBG members: 1%.  Percentage of turnover (average contribution): 0.17%. Proportion of total contribution that is cash: 68%. Proportion of total contribution that is time: 7%</t>
  </si>
  <si>
    <t xml:space="preserve">In the time between our previous report which included 2014 data and now (i.e. two years of data later), total donations by FTSE 100 companies fell by £235 million, or 11% in absolute terms. The largest decline was over the course of the last year (2015 to 2016), whereby total donations by FTSE 100 companies fell by £141m. This trending decline however began in 2013 and has resulted in a fall of £655m since 2013 (26% in absolute terms). This year has also seen the lowest level in donations since 2009, the year we started looking at the data. It is however also the second lowest year for companies’ pre-tax profits since 2009.
Whilst the data shows a 40% increase in charitable donations within the utilities industry since 2015, it is worth noting that this is a relatively small increase of £9.5m (based on 5 utility companies). The general public’s perception is quite different to the reality of who gives the most in the FTSE 100. When shown a list of the ten sectors and asked to pick the top three sectors for giving to charity in a typical year, a large number simply don’t know (43%), which reflects the broader issue that we have raised about transparency, but also raises the issue of how best to communicate with your stakeholders and the general public. However, 37% think consumer services lead the way for donations, with consumer goods second at 19%, whereas in reality they account for only 18% between them.
The sector that actually comes out top in donations is healthcare with 33%, but only 12% of the UK population identified them as giving the most. </t>
  </si>
  <si>
    <t xml:space="preserve">
Scottish Power have a long-term relationship with Cancer Research UK.  They have an innovative Help Beat Cancer tariff through which we make a donation for every month a customer stays on the tariff and we are the Official Energy Sponsor of the charity’s Race for Life. LBG believes that a successful programme isn’t just about the grants a business provides; it’s about how a workforce is mobilised.  That’s why thousands of ScottishPower employees have shown their support by taking part in Race for Life events across the UK, and hundreds of our employees have helped to take donation calls for Stand Up To Cancer. ScottishPower employees are at the heart of all of our fundraising activities and last year they raised over £70,000 for Cancer Research UK. They also raised more than £32,000 for charities of their choice, which was boosted by a donation of £8000 from ScottishPower through our Charity Chest programme.  Our staff also gave a further £135,000 to charity through tax efficient payroll giving.</t>
  </si>
  <si>
    <t>Slaughter &amp; May (legal services)  focus on pro bono, because that’s where they can add most value, social mobility, helping the community on their doorstep. Their Funds for Fundraisers scheme provides matched funding for to employees who fundraise in their own time for charities and schools. 
Santander has chosen Alzheimer's Society as its new national Charity Partner for 2019-2021, following a selection process which included a vote by thousands of Santander staff across the UK. The focus of the partnership will be to work together to improve financial inclusion and help those within our communities who may struggle to cope with new technology, as well as employee fundraising activities and volunteering. 
Lloyd's Bank's initial two-year partnership with Mental Health UK began in January 2017, aiming to raise at least £2 million each year during 2017 and 2018. However, total funds raised were over £8 million. Over 12,000 employees voted for the programme they wanted to support in 2019, voting overwhelmingly that the relationship with Mental Health UK should continue.</t>
  </si>
  <si>
    <t>Survey of 87 charities found that Employee engagement / Charity of the Year raised 44% of income within corporate fundraising. 71% of the income raised through this mechanism was raised by just 13% of the charities questioned. 70% of donations over the last three years were worth less than £5,000 whilst 78% were worth less than £20,000. Only 7% of partnerships were worth over £1million.
 84% of charities questioned receive some kind of non-financial support from companies. 58% of those that do receive non-financial support, measure the value of that support.
As expected, those questioned stated that Charity of the Year partnerships that are decided by staff vote tend to favour emotive causes, well known charities and charities with high relevance to a wide audience.
The trend towards more ‘strategic’ Charity of the Year relationships can be seen in the sector with longer fixed term partnerships that give more time to embed and build a partnership that achieves greater impact. When asked to provide examples of what a ‘strategic partnership’ is, or involves, research participants cited partnerships that include: a cause related marketing proposition,   Provision of benefits to service users,  Joint marketing to deliver increased impact for the charity and increased profits for the company  An opportunity for the charity to provide knowledge and expertise to support companies e.g. training/advice on how to deal with vulnerable customers.
The general consensus was that a strategic partnership goes beyond provision of ‘cash’ and focuses on a closer alignment between a charity and a company to achieve an agreed mission or vision.</t>
  </si>
  <si>
    <t>"Corporate social responsibility can lead consumers to believe that the products of companies engaged in socially responsible activities are better performing. We attribute this to a 'benevolent halo effect' where positive attitudes toward a company translate into positive beliefs about the company's products," write authors Alexander Chernev and Sean Blair (both Kellogg School of Management, Northwestern University).
In four studies, the authors tested the impact of corporate social responsibility on consumer perceptions of product quality. In one study, consumers rated red wine as tasting better when told about a winery's charitable donation to the American Heart Association. In other studies, consumers thought various products such as running shoes, tooth whiteners, and hair loss treatments performed better when told the companies donated to charity.
However, the benevolent halo effect was diminished when a company advertised its corporate social responsibility efforts. Advertising may not be the best approach for companies to inform customers about their charitable activities. Social media and public relations may be more effective in convincing consumers of the benevolent nature of a company's actions and thereby increase the positive impact of corporate social responsibility on the perceived performance of a company's products.
"Doing good can indeed translate into doing well. Contrary to the popular view among many executives that corporate social responsibility is unlikely to benefit their company, our findings suggest that in addition to benefiting society, corporate social responsibility can contribute to a company's bottom line by improving consumer evaluations of their products," the authors conclude.</t>
  </si>
  <si>
    <t>Charitable giving describes the donations made by corporations and private companies towards charitable causes. This can be in the form of a cash or in-kind gift to a non-profit organization, charity, or private foundation.
Key highlights of initiatives under charitable giving are as follows.
WWU:
 Warm Home Assistance scheme: Since inception in 2009, WWU has given vouchers worth £2,778 towards the cost of a new gas supply.
 Matched funding scheme: Since inception in 2005, WWU has contributed over £85,000 for registered charities and community groups.
 Charitable fundraising initiatives: Charitable fundraising efforts reached £65,000 being donated to worthwhile charities in 2017.
 Charities to benefit from the fundraising include Care &amp; Repair Cymru, 1223 Caerphilly Squadron Air Cadets, Noah’s Ark Children’s Hospital, Flintshire Vintage and Classical Tractor Society and local sports clubs amongst others.
NGN:
 An award winning Warm Hubs programme to address social isolation and fuel poverty.
 Training programme to help employee’s better support vulnerable customers.
 2,099 free gas connections delivered to benefit 10,000 people in 2018/19.
 Partnership with housing provider Gentoo group to connect around 1000 homes in Albany,
Oxclose and Fatfield free of charge, and upgrade to their heating system.
UKPN:
 Team Sport Award scheme: To support sport groups in the community.
 Power Partners: New grant (£300,000/year) to combat fuel poverty, improve energy
efficiency and support people in vulnerable circumstances.
 Charitable fundraising initiatives including support to MacMillan Trust
Enzen’s approach in this section is to consider what other GDNs are doing and then reviewing best practices or initiatives in the Power and Water sectors. In addition, Enzen has considered some of the best practice outside of the utility sector which are covered in in our core document Cadent Trust &amp; Transparency Commitments – Enzen Research
Similar to the CCI / Community Funding, there are a number of good practices which may be considered, if not already undertaken by Cadent.
 Global companies like Walmart, Goldman Sachs, Microsoft, and Alphabet have established their own dedicated trusts which focus and grant the charity funds. Organizations are granting more funds on the UN highlighted areas such as social, economic and environmental sectors.
There are some best practices within the water and electricity sector in the UK, which Cadent should consider. For example: Western Power Distribution funds free of charge concerts. The concerts are designed to improve the quality of life for vulnerable, elderly and disabled people who attend health care centres. Northumbrian Water’s Annual charity ball - A variety of fundraising activities are available on the evening, with prizes on offer ranging from helicopter rides to exclusive artwork, and spa days or afternoon tea.</t>
  </si>
  <si>
    <t>Gas Distribution Network revenue determinations and charging methodology are highly complex areas, and the information produced by networks and Ofgem is not always digestible or accessible for the everyday consumer. Perceptions of unjustified returns in RIIO-1 have exacerbated a misconception of the function of allowed returns and outperformance, and their relative prominence within the GDN contribution in consumer energy bills. Citizen’s Advice has played an active role in challenging networks and the regulator to drive more value for consumers, and have published a number of articles relating to consumer energy bills, and fair levels of return.
The importance of better billing hit the headlines in September 2016, when the Consumer Council for Water’s report revealed written complaints had risen for over half of water companies in England and Wales, with billing and charges accounting for just over 60% of complaints. In the energy sector the issue appears even more acute, according to data from Ofgem. Out of the 22.87 complaints per 100,000 customers that were received in Q2 2016, 19.77 (86%) related to billing. The top three billing complaints were late billing, disputed charges and inaccurate invoices.
The proposed approach of Cadent is to build on the existing obligations under the Uniform Network Code to provide 5 year rolling revenue forecasts on a quarterly basis to Gas Shippers. They propose to measure the experience that industry parties are receiving from us as part of their overall benchmarking of all of their customer and stakeholder experiences.
Enzen has referred multiple research reports published by BEUC-Europe, House of Commons
Energy and Climate Change Committee- UK, Echo MS UK, Aptumo UK, RapidXtra UK etc. Below are few key findings from the researches that was carried out.
 77% of customers have experienced poor billing practice e.g. inaccurate bills, incorrect tariffs, bill shock and complexity.
 71% of people who’d noticed an impact said that online billing gave them more control over their bills.
 Almost two thirds of customers would consider switching, or definitely switch supplier, if they encountered billing issues.
 70% of customers would prefer digital methods of billing, compared to 24% who prefer paper bills.
 A quarter of people want greater clarity over their billing.
 For 30% of customers, bills have become easier to understand over the years, but 70% said
they had stayed the same or got harder to understand.
 Mobile phone companies scored highest when it came to how customers feel about the way
they deal with bills, whereas local authorities came bottom.
Approximately a quarter of customers are significantly influenced by perks offered by service providers, such as priority access to gig tickets, or restaurant vouchers 
n comparisons with GDN’s Cadent &amp; Northern Gas Networks are the only GDN’s who have published the breakdown of the domestic bill on their websites, however, both in Cadent’s and Northern Gas Network’s bill breakdown, it does not explain how the ‘£126’/ ‘£130’ amount is included in domestic bills sent by gas suppliers. Even so, this is a step forward in revealing to the customer where their money is spent on the gas distribution network. Although Cadent does not directly charge the customer; it does charge the supplier; this charge is passed on to the customer eventually, so it is important that there is transparency in what a customer’s paid bill is spent on.
In comparisons with Europe/ global trends, there is still scope for Cadent to improve on its bill design to reflect it to be more transparent. Below are few organizations which are way ahead in doing so, they are: Northumbrian Water, SSE, GEN-I, Engie, EVN &amp; European Commission.</t>
  </si>
  <si>
    <t>Dividend Policy, is a methodology used by companies, to decide on the dividend pay-out to their shareholders. This can take the form of a stable, constant, or residual dividend policy.
A stable policy pays out a predictable dividend; a constant policy pays out a percentage of earnings; and a residual policy pays out the remainder of earnings after the company has paid for capex and working capital.
A fair dividend policy should achieve
 An increase in earnings growth;
 While also compensating shareholders adequately for the risk they are bearing;
 Provide adequate reinvestment into the company; and
 Lead to an improved customer experience.
It is especially important, within the utilities sector, to link dividend policy to customer outcomes. For a company to build trust and transparency with customers, retained earnings should not be leaving the business if customers are experiencing bad service. Ofgem rewards companies for reaching customer experience outcomes; through increased revenue allowance etc. These financial rewards can then be used to increase the next dividend pay-out to shareholders.
Enzen has conducted a research into dividend policies of different utilities (listed or otherwise) to check if there is an explicit linkage to customer outcomes.
As a regulator Ofgem plays a role in influencing dividend policies by setting limits on returns utilities can derive for their shareholders. Until 2021 this rate is at 7-8% however recent intervention from Ofgem proposes to set this at 4% from 2021 onwards
GDNs will have to operate a clear and fair dividend policy which is an effective triangulation of conflicting demands from various stakeholders – Investors, Customers and its Internal Needs driven by asset and business operations. Cadent are committed to ensure that there is a link between shareholder returns and the committed delivery of customer outcomes. This is being explored with the board to specifically determine how the dividend policy has a linkage to customer delivery outcomes.</t>
  </si>
  <si>
    <t>One of the ways Cadent can build trust in the organisation is to ensure that executive and leadership pay and reward is fair, transparent and linked to successful delivery of customer outcomes. Cadent can also ensure that there is a fair and transparent Remuneration Policy that is consistently applied.
Cadent’s objectives for Executive pay are inspired by the best practice guidance described in the Corporate Governance Code:
Cadent’s reward principles are aligned to the business strategy, with remuneration linked to performance. As part of the 2018 and 2019 Staff Pay Deal, the annual performance bonus targets for all Executives, managers and staff-graded employees are now the same. These targets are transparent, with progress tracked and reported across the business on a monthly basis.
For 2019, the weighting in the annual bonus measures based on Customer Excellence has increased from 20% to 35%, with a corresponding decrease in the weighting for the financial measures. In addition, the new Long-Term Incentive Plan for the period 2019 – 2022 is heavily weighted (40%) towards the RIIO-2 Customer Business Plan.
Cadent’s Remuneration Committee is responsible for recommending to the Board the remuneration policy for Executive Directors and the other members of the Executive Committee and for the Chairman, and for implementing our remuneration policy. Cadent’s Remuneration Committee is chaired by one of Cadent’s Sufficiently Independent Board Directors (SID), with a further SID sitting on the committee and the Chairman (also a SID) also attending.
Cadent have appointed PwC as their Remuneration Committee Advisers, which ensures appropriate input is provided from specialists, along with ensuring that Cadent is up to date with best practice at all times.
In 2018, Cadent published a Director’s Remuneration Report as part of the Annual Report. PwC has advised that last year's remuneration report was ahead of typical market practice for unlisted companies. In line with this approach we are considering the inclusion of the Executive Pay ratio in the 2020 Annual Report, which is when this will be a required component of listed company reports.
Enzen has reviewed GDN’s ARA document in our core document Cadent’s Trust &amp; Transparency Commitments-Enzen Research. The document shows if there was any evidence found that the following companies linked their director bonuses towards; customers, health &amp; safety, and finance; if directors’ base and bonus salary was illustrated; and if non-executive director pay was shown. Customers, health &amp; safety, and finance; if directors’ base and bonus salary was illustrated; and if non-executive director pay was shown.
Having compared the explicit linkage of leadership compensation with outcome delivery it appears that Cadent have been more forthcoming demonstrating this commitment than their peer group. Outside of the GDNs, the Pennon Group have shown greater transparency and commitment to the linkage with outcome delivery.
Reinforced commitment from Cadent in terms of showing greater correlation should assure Ofgem of their intent to stay on course with this aspect.</t>
  </si>
  <si>
    <t>This commitment ensures that Cadent can demonstrate it is acting on input / feedback from stakeholders. It allows Cadent to focus on various engagement mechanisms that helps achieve customer insights and deliver output based on feedback received. This ensures the running of the business is aligned to stakeholder needs.
Cadent’s enhanced engagement programme has confirmed that customers and stakeholders expect to have the opportunity to influence organisations. Having provided insights, they expect a feedback loop where Cadent have demonstrate the actions they have taken as a result. Creating trust from their customers is critical to the delivery of the vision
In 2018 Cadent established their Customer Insights Forum which has the role of consolidating customer and stakeholder insights and overseeing a directly aligned action plan.
In addition, Cadent have gained valuable insight and made a number of improvements from the challenges they have received from their independent Customer Engagement Group, Stakeholder Advisory Panel and customer and stakeholder forums
Cadent are proposing 6 key commitments for ongoing engagement which are:
1. Improve the way to use business as usual insights
2. Establish Cadent Customer Forums
3. Evolve the Customer Insights Forum to add even more value
4. Continue to operate Regional Stakeholder Panels
5. Commit to a Customer Engagement Group (CEG) throughout RIIO2
6. Develop Cadent’s Online forum
Additionally, they are proposing to produce periodic (typically annually) reports such as the current SEIS, the Annual report and Sustainability report, which all demonstrate how they are receiving insights through engagement and acting upon them
As a part of Enzen’s research we have presented four different tables to cover UK Gas Industry, UK Water/ Waste Water sector, Electricity Sector and Global Industries in our core document Cadent Trust &amp; Transparency Commitments – Enzen Research
Cadent’s engagement strategy is in line with the AA1000SES standard which establishes the benchmark for good quality engagement. AA1000 Stakeholder Engagement Standard (SES) is a benchmark / best practise principle that is being adhered to across GDNs. It outlines a variety of appropriate mechanisms to inform and engage a broad and inclusive range of stakeholders. Applying various engagement mechanisms, Cadent managed to directly engage with 257,000 stakeholders in 2017/2018 spending over £1.5m. While comparing this figure to Northern Gas Network’s 64,400 spending of c£1m on stakeholder engagement initiatives, it is evident that Cadent’s engagement strategy is as effective but financial investment is higher.</t>
  </si>
  <si>
    <t>All GDNs have received rewards under the Stakeholder Engagement incentive and the feedback from the independent panel is that the stakeholder engagement incentive in RIIO-1 has driven significant improvements in how GDNs engage proactively with, and are responsive to the needs of, a wide range of stakeholders.
In particular, the incentive has driven a focus on stakeholder engagement on: the future role of gas, the challenges facing customers in vulnerable situations, development of cost benefit analysis for measuring the benefits of stakeholder engagement, and development of different tools and strategies for engagement. The use of objective criteria to assess the performance in this area has also helped development year on year.
Addressing the challenges related to decarbonisation of gas and heat, GDNs across the UK have been collaboratively working on NGN’s H21 Programme, a proposal to convert natural gas into clean burning hydrogen. Other initiatives across the industry includes supplying homes with biomethane and compressed natural gas.
Cadent is involved in a number of initiatives as part of decarbonisation, especially hydrogen initiatives and Gas as a transport fuel. In order for Cadent to accelerate towards a low carbon, low cost energy, it must collaborate across the energy industry i.e. initiating or taking part in events such as InTEGReL (Integrated Transport Electricity and Gas Research Laboratory) which is currently led by Northern Gas Networks, and in partnership with Northern Powergrid and Newcastle University.
Customer vulnerability is considered a top priority across utilities. Promoting Priority Service Register, Carbon monoxide (CO) awareness and tackling fuel poverty are some of the common initiatives that are being conducted to address customer vulnerability. Within the GDNs, Northern Gas Networks and Wales &amp; West Utilities have the highest scores on customer satisfaction as of 2017/2018. Both of the organisations have undergone ServiceMark accreditation by Institute of Customer Services. To increase their current customer satisfaction score, Cadent should consider the ServiceMark accreditation as it helps to understand and measure how effective the customer service strategy is, and identifies areas for improvement.
WWU and the majority of the DNOs and have obtained the BSI standard for Inclusive Service provision (BS18477) with a higher than industry average customer satisfaction scores. By adopting to this standard, Cadent and its employees could comply to a framework which helps them understand the underlying factors involved consumer vulnerability, and work to develop processes to help with the problem. Some notable initiatives on vulnerability includes Northern Gas Network’s warm hub community project and vulnerability mapping tool by UKPN and SSE.
As a part of Enzen’s research we have presented four different tables to cover UK Gas Industry, UK Water/ Waste Water sector, Electricity Sector and Global Industries in our core document Cadent Trust &amp; Transparency Commitments – Enzen Research</t>
  </si>
  <si>
    <t>This commitment focuses on collaborative innovation which will help deliver a smarter, cleaner and more efficient energy system for the public. Working with the widest possible range of innovative new businesses is key to delivering that system, to ensure that network companies not only take advantage of the brightest and best of the latest cutting-edge technologies, but also ensures they help new energy innovators across the country find new routes to market. There are number of initiatives which support collaboration within the gas industry, across utilities and other major players to share innovation learning. Cadent works in partnership with the Energy Innovation Centre and is a part of Gas Innovation Strategy group. Similar practises are conducted across the utilities through initiatives such as Joint Electricity Network Innovation Strategy (DNOs), Low Carbon Networks &amp; Innovation Conference (LCNI) and Sustainability First’s ‘Project Inspire’. United Utilities’ ‘CEO Innovation challenge’, Southern Water’s ‘Bluewave’ and Innovation days conducted by WWU and NGN leads encourages further innovation learning sharing by stakeholders and is something Cadent can consider looking into.</t>
  </si>
  <si>
    <t xml:space="preserve">Customers were asked about their priorities. We also sought to understand their views on our business options in relation to carbon monoxide, proactive safety checks, addressing fuel poverty, PSR awareness, the length of, and provisions during interruptions. </t>
  </si>
  <si>
    <t xml:space="preserve">Customers were asked about their priorities.  We also sought to understand their views on our business options in relation to carbon monoxide, provisions during interruptions, and decarbonisation. 
</t>
  </si>
  <si>
    <t>We commissioned Traverse to engage with 65 customers in vulnerable circumstances, through deliberative workshops and telephone interviews to understand their views on options for our business plan in relation to the protection of customers in vulnerable situations. 
The most ambitious option (option 3) was chosen for raising awareness of the PSR and charity partnerships. Both options 2 and 3 were popular for staff safeguarding training and using innovation to support customers. The specific intention of this session was to ascertain the views of a different (typically hard to reach) group of customers to check if their views were consistent with other customer segments.</t>
  </si>
  <si>
    <t xml:space="preserve">Customers were asked about their priorities.  We also sought to understand how they thought Cadent should best decarbonise their assets and services, and minimise environmental impact, how Cadent should best approach pipe replacement, their views of new proposals for length of interruptions, provisions and compensation for MOBs, and their views of our proposals to protect customers in vulnerable situations. </t>
  </si>
  <si>
    <t xml:space="preserve">We commissioned Traverse to hold three workshops with ESL and non-English speaking customers: 22 Polish-speaking participants with English as a second language and 9 Bengali speaking participants. During this session we asked customers to tell us what role they thought that we should play in relation to carbon monoxide safety, provisions during an interruption and responding to climate change. They agreed that communication was critical with respect to interruptions. For provisions, all agreed oil filled radiators were important, but there were interesting differences too: the Bengali group prioritised hot meal vouchers &amp; kettles, both given low priority by the Polish group which favoured shower access &amp; hot plates. They confirmed that they believed, we as other big businesses should be acting responsibly and seeking to reduce our carbon footprint. The specific intention of this session was to ascertain the views of a different (typically hard to reach) group of customers to check if their views were consistent with other customer segments.
</t>
  </si>
  <si>
    <t xml:space="preserve">We commissioned Traverse to hold workshops with 45 "future generations" participants (aged between 13 and 18) to understand their priorities. This mainly involved younger people to specifically ascertain their input, given that decisions that we make in RIIO-2 will ultimately impact them. They supported the views of other customer segments, but stressed more urgency and a higher priority on our EAP. Most saw this area as a core requirement (on their hierarchy of needs), whereas other customers saw it less as core and more as a psychological need.
</t>
  </si>
  <si>
    <t xml:space="preserve">We commissioned Traverse to hold workshops with 41 customers who live in MOBs and have experienced unplanned interruptions in the last 18 months in order to understand the specific issues facing such customers given the atypically long duration of their interruptions relative to other customers.
Themes emerging from the workshops included:
the importance of coordination with the Council / housing management and communication with residents; 
the need for consistent and personalised provisions; and 
the need to recognise that MOBs (and London) are more complicated.
</t>
  </si>
  <si>
    <t>Post-meeting notes provided by Cadent teams after meetings with stakeholders, Ofgem and Government.</t>
  </si>
  <si>
    <t>We commissioned NERA to draw on evidence from the gas, electricity and water sectors, and on published guidance from government departments and agencies to provide information that we can use to help value potential changes under consideration for our RIIO-2 business plan.</t>
  </si>
  <si>
    <r>
      <rPr>
        <sz val="11"/>
        <color theme="1"/>
        <rFont val="Calibri (Body)_x0000_"/>
      </rPr>
      <t>Over 800 members of the public participated in the survey. They were asked questions to ascertain their initial associations, perceptions and acceptance of hydrogen. The idea of 20% blending of hydrogen was then explained to participants, who were also informed about testing of appliances sold since 1993 to run on up to 23% hydrogen and the previous use of town gas in the UK to see if this changed their perceptions. The survey then explored what information customers would require and who they would trust to provide this information. Finally, the survey sought to understand overall support an willingness to pay for hydrogen.</t>
    </r>
    <r>
      <rPr>
        <sz val="11"/>
        <color theme="1"/>
        <rFont val="Calibri"/>
        <family val="2"/>
        <scheme val="minor"/>
      </rPr>
      <t xml:space="preserve"> </t>
    </r>
  </si>
  <si>
    <t>Brief feedback on our plan was provided by DNVGL who noted that references to hydrogen as a "renewable" gas were not accurate.</t>
  </si>
  <si>
    <t>We commissioned Verve to conduct 10 interviews with experts to understand their views on the environmental aspects of our business plan (both current and proposed). The current plan was generally poorly received: not seen as ambitious in any way and what they would have expected to see three or more years ago. The proposed plan received much more positive reactions. Some felt it was strong and ambitious, but others (a minority) felt it did not go far enough and felt like a “tick box” exercise. 
Criticisms included: an over-reliance on off-setting;
too much focus on volunteers, rather than training paid employees; use of the word “avoidable” with respect to waste generates uncertainty; and a greater focus on reuse / recycling was wanted by some.</t>
  </si>
  <si>
    <t xml:space="preserve">The interviews sought to understand the views of the experts on the challenges that businesses face in general for example sustainability and its challenges and environmental initiatives that stand out. The experts'  awareness and views on Cadent were also explored before discussing their reactions to both our existing and proposed plans and the specific areas of business carbon neutrality; employee carbon footprint, waste management; and trust.
</t>
  </si>
  <si>
    <t>We commissioned Verve to engage with 29 customers through pop-up activities in order to explore their reactions to the environmental aspects of our current and proposed business plans.
Reaction to the current plan was muted. Some of the language was felt to be vague and some of the goals felt distinctly unchallenging. In comparison, the proposed plan seemed far more productive and ambitious. Customers were largely bought into the sustainability agenda and the plan helped customers to have more trust in Cadent. But certain aspects of the plan felt ambitious (e.g. 100% renewable energy, incentivising employees to use EVs) and it needs to be backed up by actions.</t>
  </si>
  <si>
    <t xml:space="preserve">GP Strategies and ttiglobal were commissioned to engage planned works customers across the UK GDNs, testing appointment setting for gas restoration and the implementation of a new GSOP. 2,095 planned works customers were surveyed, of which 523 were PSR customers. </t>
  </si>
  <si>
    <t>Customers were guided through different questions about the current service during planned and unplanned interruptions and new ideas Cadent were considering around: communication, length of interruption, provisions and timeslots to get gas back on. Discussions on public reinstatement focused on: impact of public reinstatement on customers, communication, and multi-utility working. Discussions on private reinstatements focused on the quality and duration of works.</t>
  </si>
  <si>
    <t xml:space="preserve">The second round of customer forums was held at four locations (Ipswich, London, Manchester, Birmingham) involving 110 customers. The forums are designed to be ongoing conversations with customers, with engaged discussions around the role of Cadent within society. The second customer forum focused on fuel poverty and carbon monoxide safety to inform these sections of the RIIO-2 business plan. Within these themes, we investigated customer expectations and appetite. Overall, customers did not automatically think that addressing fuel poverty and CO is Cadent's responsibility, nonetheless, the majority supported the highest level of Cadent investment. </t>
  </si>
  <si>
    <t>Customers were asked how Cadent fitted into the picture of cause and responsibility with respect to CO and fuel poverty. They were encouraged to consider Cadent's responsibility for safeguarding and its responsibility as a private, regional monopoly. Participants were presented with four or five (costed / quantified) options for actions that Cadent could take to address CO / fuel poverty and voted and provided the reasons for their choice. This was followed by a group discussion where additional options could be suggested.</t>
  </si>
  <si>
    <t>Customers were asked what they expected from Cadent in relation to safeguarding, how Cadent should help customers in vulnerable situations. The forums also sought to explore customer priorities for safeguarding and the reasons for that prioritisation.</t>
  </si>
  <si>
    <t xml:space="preserve">Stakeholders were asked about the strengths and weaknesses of the fuel poor network extension scheme and Cadent's current approach to fuel poverty. The workshops sought to explore the opportunities for improvement for RIIO-GD2 and understand thoughts on Cadent's alternative delivery model.
</t>
  </si>
  <si>
    <t>We held workshops in Stafford and Cambridge with 12 stakeholders to discuss the strengths and weaknesses of the fuel poverty network extension scheme and explore opportunities for improvements for RIIO-GD2.</t>
  </si>
  <si>
    <t>We conducted a poll of 92 stakeholders to understand their views on disruption to inform our business plan for RIIO-GD2. The poll explored  what they found most disruptive (e.g. roadworks, customers being off gas or digging holes in the road or on private land), what improvements Cadent should focus on, and willingness to pay for such improvements. Roadworks were considered most disruptive and multi-utility working to mitigate this was viewed positively.</t>
  </si>
  <si>
    <t>A broad range of stakeholders from across the country, across different areas of the sector and representing a range of organisations were brought together by all GDNs to understand their views of how the gas networks should individually and collectively support the decarbonisation of heat through their RIIO-2 business planning. Most stakeholders preferred taking a broad definition of ‘whole systems’ and wanted future-proofed assets and decision-making with the longer-term end goal in mind.   
But they emphasised the need for urgency in putting the stepping stones in place to reach decarbonisation targets.</t>
  </si>
  <si>
    <t xml:space="preserve">Stakeholders were asked what a whole energy system approach should look like, and what gas network RIIO-2 business plans should focus on in the context of decarbonising the gas system. The impact on customers in vulnerable situations, collaboration between gas networks and the funding of, and barriers to, decarbonisation were also discussed. </t>
  </si>
  <si>
    <t>Participants were asked about their satisfaction with their energy company and awareness  of  Cadent and who to contact in a power cut or gas leak. Details of any interruptions previously experienced were sought. They were also asked about their preferred mode of communication.</t>
  </si>
  <si>
    <t xml:space="preserve">The parents were asked for their family's thoughts about the activity pack: whether it was clear, understandable and useful; whether the programme had encouraged them to take further safety precautions at home; and whether the child had enjoyed and engaged in the activities. Suggestions for improvements were sought as well as specific feedback on the Safety Seymour character. </t>
  </si>
  <si>
    <t>These deliberative workshops explored: stakeholder priorities, value for money, mains replacement and the theft of gas, future energy solutions and social obligations.</t>
  </si>
  <si>
    <t>Wales &amp; West Utilities (WWU) hosted a series of regional workshops to seek feedback from stakeholders on its current and future business activities. These deliberative workshops explored: stakeholder priorities, value for money, mains replacement and the theft of gas, future energy solutions and social obligations.</t>
  </si>
  <si>
    <t xml:space="preserve">We commissioned Explain Market Research to help us to understand the current connections customer journey for domestic customers, where this is working well and where it may be improved. 27 recent connections or alterations customers were invited to participate in one of four regional focus groups. The majority of participants reported a wholly or predominantly positive experience with Cadent, however, there was scope to improve the support offered to domestic customers. </t>
  </si>
  <si>
    <t>We engaged with 783 of our employees through a survey to test the latest RIIO-2 business plan proposals to ensure that the plan was robust, fit for purpose and accurately represented what our customers want from us. Employees were asked for their views both as customers and as subject matter experts. Participants were asked for their priorities from their perspective as customers. Then, as subject matter experts, they were asked to rate, and provide their views, on different service offerings (Customer Contact, Emergency Response and Repair, Domestic Connections, Commercial Connections and Mains Replacement).</t>
  </si>
  <si>
    <t>Employees were asked for their views both as customers and as subject matter experts. Participants were asked for their priorities from their perspective as customers. Then, as subject matter experts, they were asked to rate, and provide their views, on different service offerings (Customer Contact, Emergency Response and Repair, Domestic Connections, Commercial Connections and Mains Replacement).</t>
  </si>
  <si>
    <t xml:space="preserve">We commissioned Traverse to interview 18 businesses with a view to understanding specific business customer wants and needs in order to inform our proposed services for our RIIO_GD2 business plan. The interviews explored the general characteristics of the business and its gas use before establishing their existing knowledge of Cadent. The effects of interruptions and business expectations were explored. In addition, views on delivering our four outcomes were also discussed: delivering a safe, resilient network; supporting the energy transition; providing a high quality and reliable service; and acting in a fair, transparent and responsible way.  </t>
  </si>
  <si>
    <t xml:space="preserve">The interviews explored the general characteristics of the business and its gas use before establishing their existing knowledge of Cadent. The effects of interruptions and business expectations were explored. In addition, views on delivering our four outcomes were also discussed: delivering a safe, resilient network; supporting the energy transition; providing a high quality and reliable service; and acting in a fair, transparent and responsible way.  </t>
  </si>
  <si>
    <t xml:space="preserve">We commissioned Traverse to survey 508 businesses with a view to understanding specific business customer wants and needs in order to inform our proposed services for our RIIO_GD2 business plan. The survey explored the general characteristics of the business and its gas such as whether it is connected to gas, how much it uses and the role that gas plays in the business. The effects of interruptions and business expectations were explored. In addition, views on delivering our four outcomes were also discussed: delivering a safe, resilient network; supporting the energy transition; providing a high quality and reliable service; and acting in a fair, transparent and responsible way.  </t>
  </si>
  <si>
    <t xml:space="preserve">The survey explored the general characteristics of the business and its gas such as whether it is connected to gas, how much it uses and the role that gas plays in the business. The effects of interruptions and business expectations were explored. In addition, views on delivering our four outcomes were also discussed: delivering a safe, resilient network; supporting the energy transition; providing a high quality and reliable service; and acting in a fair, transparent and responsible way.  </t>
  </si>
  <si>
    <t xml:space="preserve">The interviews sought to understand each stakeholder's awareness of Cadent and how they, and their community, were affected by gas distribution. Future challenges that Cadent may face were discussed and the 4 business plan outcomes were discussed with the aim of understanding their relevance and importance. </t>
  </si>
  <si>
    <t>Participants were asked what they expected of Cadent. The four draft outcomes for the business plan were shared with participants and they were asked for their views on these, what they wanted to see from Cadent and whether there were additional outcomes that Cadent should include.</t>
  </si>
  <si>
    <t xml:space="preserve">Participants were asked about their awareness of Cadent and expectations of a GDN. Participants were also asked for their views on the four draft outcomes in Cadent's business plan: keeping your energy flowing safely, reliably and hassle free; protecting the environment and creating a sustainable energy future; working for you and your community safeguarding those that need it most; value for money and customer satisfaction at the heart of all our services. The aim of the discussions was to shape these draft outcomes and identify any gaps. </t>
  </si>
  <si>
    <t>We commissioned Vision to assess our culture, as an organisation, with a view to diagnosing the mood and culture in Cadent’s operations and causes.</t>
  </si>
  <si>
    <t>Total participants</t>
  </si>
  <si>
    <t>Number of events covering each segment</t>
  </si>
  <si>
    <t>Total</t>
  </si>
  <si>
    <t>We held a workshop with stakeholders in our London Network, including other utilities, charities, Local Authorities and Emergency Services. The purpose was to share the work we are doing on streetworks and customers and community, and take feedback from stakeholders.</t>
  </si>
  <si>
    <t>Attendees were shown our plans for streetworks such as no-dig techniques and asked to discuss the outcomes we should try to deliver. Following this, they were introduced to our plans for supporting those who need help the most and those in fuel poverty, and asked to comment.</t>
  </si>
  <si>
    <t>Not recorded</t>
  </si>
  <si>
    <t>Stakeholders were asked how they rated performance in each area and discussed reasons for their ratings and what we could do to improve.</t>
  </si>
  <si>
    <t>We held a seminar with stakeholders interested in MOBs from our London Network. The purpose was to introduce stakeholders to the work we do with MOBs in the network, answer questions from stakeholders and take feedback on how we could improve.</t>
  </si>
  <si>
    <t>Stakeholders were asked to feed back on what we had presented, and discuss ways we could improve.</t>
  </si>
  <si>
    <t>The ENA jointly engaged with national stakeholders for all gas companies to avoid 'engagement fatigue' of all companies engaging separately in advance of RIIO-2, via a series of telephone interviews and some follow up surveys.</t>
  </si>
  <si>
    <t>Rather than engaging stakeholders on pre-defined topics, the research allowed stakeholders to tell the gas network companies what they want to talk about and how they would like to engage with them. Semi-structured questionnaires we used to allow as much open dialogue as possible.</t>
  </si>
  <si>
    <t>We interviewed four connections customers to discuss what could be improved in our approach to connections.</t>
  </si>
  <si>
    <t>Customers were asked about their views on our connections process and what could be done to improve it for them.</t>
  </si>
  <si>
    <t>We conducted an annual online survey of employees and external stakeholders to better understand their priorities for the year.</t>
  </si>
  <si>
    <t>Respondents were asked for their reviews of our engagement with stakeholders and how this could be improved. They were then asked about our organisational objectives for the year and what they felt our priorities should be.</t>
  </si>
  <si>
    <t>Respondents were asked questions including whether the project was worthwhile, what factors should it consider and what issues they saw as barriers to green gas.</t>
  </si>
  <si>
    <t>Our future billing methodology project considers how the commercial for gas could be improved to remove barriers for green gas, looking at how to maximise the amount of renewable gases that can be carried in the gas network. This included a formal opportunity for stakeholders to respond and provide their views. 
Respondents included other GDNs, shippers, industry bodies and  producers of green gas.</t>
  </si>
  <si>
    <t>Several politicians have spoken favourably about the HyNet project.</t>
  </si>
  <si>
    <t>Stakeholders were asked to provide letters stating their position on HyNet and the role they could play, to demonstrate the wide level of support for the project.</t>
  </si>
  <si>
    <t>We commissioned Renuma to assess our stakeholder engagement approach and relationship with different stakeholder segments, and to identify ways we could improve.</t>
  </si>
  <si>
    <t>As a precursor to our CEG, the Stakeholder Advisory Panel offered us a forum to raise and discuss issues with a range of interested parties including representatives from Citizens Advice, Age UK and the Energy and Utilities Alliance.</t>
  </si>
  <si>
    <t>We presented to the panel on a range of topics across the years of its existence, including in particular build up for our RIIO-2 business plan including areas such as the environment, vulnerability and fuel poverty.</t>
  </si>
  <si>
    <t>Respondents were shown each element of our definition, asked if they agreed and then were offered the opportunity to provide free text comments and suggest changes.</t>
  </si>
  <si>
    <t>For the last three years we have asked energy suppliers to provide feedback on the way we provide them with information on incidents we have reported as a result of their smart meter installations.
In 2017 and 2018 this was email based feedback, but in 2019 we introduced a consistent set of questions. Overall, the results are positive and suppliers are pleased with the service we provide.</t>
  </si>
  <si>
    <t>We sent a survey on Cadent's proposed definition of vulnerability to a range of stakeholders. This aimed to test our definition of vulnerability and identify any areas we had not captured. The majority of respondents agreed with our definition.</t>
  </si>
  <si>
    <t>We approached stakeholders in the North West for formal support for the HyNet project. Respondents included developers, local industrial and manufacturing companies, universities and a Local Authority. 20 organisations indicated strong support for the project.</t>
  </si>
  <si>
    <t>Respondents were asked whether they thought electricity or gas was the more expensive way to heat their homes, and then asked about a series of features of heating (e.g. cost, taking up minimal space) and asked how important they were. 
They were then asked whether the government should or shouldn't prioritise doing more to improve production and use of green gas.</t>
  </si>
  <si>
    <t>Participants are provided with updates on the ongoing work, and then have an opportunity to raise their own questions and concerns.</t>
  </si>
  <si>
    <t>Rant &amp; Rave SMS surveys allow customers to give real time feedback on our work, allowing immediate interventions to take place to improve customer experiences. We have implemented this over and above the standard CSAT postal surveys we are required to send out by Ofgem. We have analysed these based on common root causes of issues.</t>
  </si>
  <si>
    <t>Customers provide a score for our work and then give comments to explain the reasons behind this. We will act based on this to try to rectify any low scores.</t>
  </si>
  <si>
    <t xml:space="preserve">We are required to send postal surveys to a proportion of our customers following work on their properties to understand their views of our performance. This is used to determine our CSAT incentive. </t>
  </si>
  <si>
    <t>Customers provide a score for our work across different areas relating to each process covered by CSAT, for example time off gas, competency and skills and respect to customer and property for the Emergency Response and Repair process.</t>
  </si>
  <si>
    <t>We monitor social media for comments and posts relating to Cadent and try to resolve specific concerns in response. We also analyse social media trends over time to identify potential common issues.</t>
  </si>
  <si>
    <t>When customers or the public complain about our services, we try to resolve them as quickly as possible, and we are incentivised by Ofgem to do this. However, we also analyse the complaints we have received to try to identify potential common issues.</t>
  </si>
  <si>
    <t xml:space="preserve">Citizens Advice run a helpline for consumers, which may include issues relating to Cadent or other network companies. They provided us with analysis both general calls relating to all networks and Cadent specific calls, as well as potential common issues or concerns. </t>
  </si>
  <si>
    <t>Each quarter since April 2018 we have surveyed Independent Gas Transporters and Utility Infrastructure Providers (independent connection providers) to better understand how we can meet their needs.</t>
  </si>
  <si>
    <t>Respondents are asked to score Cadent's service overall, and then score different aspects such as account management separately.</t>
  </si>
  <si>
    <t>We held four workshops in different regions to seek feedback from key stakeholders on the early development of our business plan. Each workshop began with a short presentation, followed by roundtable discussions. Electronic voting was also used to ask stakeholders about preferred options.</t>
  </si>
  <si>
    <t>We held focus groups with individuals considered 'hard to reach' in each of our regions. Each group contained 8-10 participants and lasted two hours. Participants covered three groups: urban customers with English as a Second Language, Future Generations and Non Customers (predominantly from rural areas). These built on our previous deliberative workshops, whose voices could otherwise become 'lost within the crowd'.</t>
  </si>
  <si>
    <t xml:space="preserve">We ran an online survey of a representative sample of our domestic customers (and non-customers). This aimed to test the findings of the earlier deliberative workshops and focus groups. </t>
  </si>
  <si>
    <t>We ran an online survey that anyone could take part it (so unlike the domestic survey, it was not a representative sample). This followed the same approach as our domestic survey, aiming to test the findings of earlier deliberative workshops and focus groups.</t>
  </si>
  <si>
    <t>We interviewed  customers in vulnerable situations and professionals working to support them (e.g. district nurses). We selected participants based on PSR needs codes and recruited via community organisations.</t>
  </si>
  <si>
    <t>We interviewed stakeholders with a breadth of expertise across each of our region, based on our stakeholder content list. We held a 20-30 minute conversation with stakeholders to identify topics of interest to them.</t>
  </si>
  <si>
    <t>We considered Severn Trent's approach to engaging customers to test our own approach against.</t>
  </si>
  <si>
    <t>We considered South West Water's approach to engaging customers to test our own approach against.</t>
  </si>
  <si>
    <t>D17</t>
  </si>
  <si>
    <t>Distributed Entry Gas Review Event</t>
  </si>
  <si>
    <t>We hosted a stakeholder industry event to gather industry views for the appetite and depth for an entry pricing methodology review; understand if the industry feels a commercial review should be conducted now and what should be included; and share initial thoughts on alternative options to recover the costs of entry infrastructure development.</t>
  </si>
  <si>
    <t>Supported by Energy UK, ADBA and REA. Do not know attendees.</t>
  </si>
  <si>
    <t>not known</t>
  </si>
  <si>
    <t>To launch the Distributed Gas Entry Review process, Cadent held an industry workshop in August 2019, to test the preliminary conclusions we had reached, and to gauge the support for different options. The feedback at this event showed an overwhelming support that the review was required, with 100% supporting either a single or multi phase approach. Over 90% agreed that the current methodologies represented a barrier, and that the methodology was designed to accommodate large scale centralised gas entry, rather than smaller scale decentralised production. 87% indicate a preference at this stage to socialise the entry reinforcement costs to some degree.</t>
  </si>
  <si>
    <t xml:space="preserve">Acceptability testing - final survey report on domestic customers, </t>
  </si>
  <si>
    <t>• East of England: 1,265
• North London: 935
• North West: 1,100
• West Midlands: 1,100</t>
  </si>
  <si>
    <t>28 informed employees</t>
  </si>
  <si>
    <t>Cambridge: 21
N.London: 20
Wolverhampton: 18
Liverpool: 20</t>
  </si>
  <si>
    <t>Peterborough: 10
Liverpool: 10</t>
  </si>
  <si>
    <t xml:space="preserve">Blind/visual impairment: 2
Deaf: 2
Pensionable age: 2
Children under 5: 3
Mobility / physical impairment: 3
Mental health: 2
Young adult householder: 2
Developmental condition (carers): 2
Dementia: 2
</t>
  </si>
  <si>
    <t>Peterborough: 9
London: 9
Wolverhampton: 8
Liverpool: 9</t>
  </si>
  <si>
    <t>Ipswich: 29
N.London: 22
Birmingham: 28
Manchester: 30</t>
  </si>
  <si>
    <t xml:space="preserve">When thinking about trust in a general sense, the factors that are raised as most essential in building trust in a company are largely related to consumer interactions, including: the quality of the product / service, the quality of customer service and the cost of the product / service. </t>
  </si>
  <si>
    <t>A20</t>
  </si>
  <si>
    <t>Exit capacity incentive testing</t>
  </si>
  <si>
    <t>We met with the GDNs and the NTS to discuss our proposals for an exit capacity incentive. Overall, our proposals were received positively and we agreed to explore the issues further.</t>
  </si>
  <si>
    <t>Jul19 - Sept 19</t>
  </si>
  <si>
    <t>Policy connect testing of commitments</t>
  </si>
  <si>
    <t>According to the 2017-18 English Housing Survey, only 9.12 million households (or 38.1%) have a CO alarm. If delivered efficiently, we would expect your programme to increase that to approximately 50%, though it would be concentrated in Cadent’s footprint. During the previous Parliament, Officers of the All-Party Parliamentary Carbon Monoxide Group frequently highlighted the need for increased usage and provision of CO alarms: 
“Will the hon. Gentleman also accept that a safe and secure environment should mean having carbon monoxide detectors in accommodation, for which he and I have campaigned for many months? It is a high priority that people not die from that silent killer.”
Barry Sheerman, (Then) Member of Parliament for Huddersfield, 19 January 2018 – House of Commons
“carbon monoxide is a silent killer—you cannot see it, smell it or taste it—so the best protection is to install an audible carbon monoxide detector”
Eddie Hughes, (Then) Member of Parliament for Walsall, 19 January 2018 – House of Commons
“The APPG [on carbon monoxide] recommends that the Government introduce preventive measures, including mandating carbon monoxide alarms in all tenures. I know that the Government are already looking at this in certain tenures, but it should be across all tenures. Carbon monoxide monitors should be provided for those in first-time pregnancy.”
Liz Twist, (Then) Member of Parliament for Blaydon, 9 May 2019 – House of Commons
Policy Connect is therefore very supportive of the CO alarm programme and we strongly encourage the use of partnerships to deliver these alarms, as this will facilitate efficient implementation.
Low public awareness of CO’s risk factors and symptoms continues to be a challenge, particularly in the diagnosis of CO poisoning, and so further efforts to address this are advisable. 
Q1) In terms of the of the amount of alarms that we are proposing to give out, do you think that these numbers (along with advice on signs and symptoms) will make a positive step in driving CO safety across Cadent’s footprint? Do you feel that these numbers are ambitious enough? Is using partners with access to a broader customer range then Cadent the correct way of distributing these alarms e.g. Fire and Rescue services?
According to the 2017-18 English Housing Survey, only 9.12 million households (or 38.1%) have a CO alarm. If delivered efficiently, we would expect your programme to increase that to approximately 50%, though it would be concentrated in Cadent’s footprint. During the previous Parliament, Officers of the All-Party Parliamentary Carbon Monoxide Group frequently highlighted the need for increased usage and provision of CO alarms: 
“Will the hon. Gentleman also accept that a safe and secure environment should mean having carbon monoxide detectors in accommodation, for which he and I have campaigned for many months? It is a high priority that people not die from that silent killer.”
Barry Sheerman, (Then) Member of Parliament for Huddersfield, 19 January 2018 – House of Commons
“carbon monoxide is a silent killer—you cannot see it, smell it or taste it—so the best protection is to install an audible carbon monoxide detector”
Eddie Hughes, (Then) Member of Parliament for Walsall, 19 January 2018 – House of Commons
“The APPG [on carbon monoxide] recommends that the Government introduce preventive measures, including mandating carbon monoxide alarms in all tenures. I know that the Government are already looking at this in certain tenures, but it should be across all tenures. Carbon monoxide monitors should be provided for those in first-time pregnancy.”
Liz Twist, (Then) Member of Parliament for Blaydon, 9 May 2019 – House of Commons
Policy Connect is therefore very supportive of the CO alarm programme and we strongly encourage the use of partnerships to deliver these alarms, as this will facilitate efficient implementation.
Low public awareness of CO’s risk factors and symptoms continues to be a challenge, particularly in the diagnosis of CO poisoning, and so further efforts to address this are advisable. 
Q2) Do you feel our proposal to repair or replace appliances that are unsafe for customers living in vulnerable situations the correct approach? Will it make peoples appliances and homes safer, especially for those that don’t have the finances to fix it themselves?
The proposal to repair or replace broken appliances for low-income customers is an excellent proposal and addresses a key barrier to GDNs protecting households from CO; fear of disconnection. As with the above, we recommend Cadent uses its network of partnerships to raise awareness of this programme and make referrals. 
Q3) How supportive are you of our education strategy to target children in Year 2 through Safety Seymour and then in year 5/6 through the CO crew?
Whilst young children are particularly susceptible to CO poisoning, all children are vulnerable and we commend Cadent’s efforts to expand their education strategy to older age groups. We hope the CO crew also becomes a hub for inter-GDN collaboration, as has so successfully been done with Safety Seymour. 
Q4) Do you feel that Cadent as a GDN should be involved in the strategies and approaches listed above for CO awareness?
Absolutely. It is beyond essential that all GDNs adopt a comprehensive strategy to raising awareness of CO poisoning. Speaking at our Parliamentary briefing event this July, Ofgem expressed their “desire for GDNs to experience a cultural shift being mainly engineering companies – tasked with keeping technical systems working – to organisations aiming to put vulnerable consumers at the heart of everything they do.” With those remarks in mind, we believe Cadent’s approach to CO awareness is in step with Ofgem’s sector-wide approach to CO safety. 
Q5) Will the initiatives that we are hoping to carry out in GD2 raise awareness of CO and increase peoples safety of this silent killer?
We are confident Cadent’s awareness-raising initiatives will be successful. As aforementioned, Cadent’s usage of partnerships with Fire &amp; Rescue Services, schools, charities, and other frontline organisations is reflective of best practice when targeting vulnerable households who are most at risk of CO poisoning. Using these partnerships to identify vulnerable customers and deliver awareness-raising initiatives is well advised and we expect this will increase the impact of said initiatives. 
With regards to the Priority Service Register and using that as a resource for targeting awareness raising, it should be noted than an estimated 90% of PSR-eligible people are not registered. It is therefore critical that Cadent consider how it can collaborate with other utilities’ PSRs. We expect Ofgem will actively support such an effort, since inter-utility data sharing was added as a focus in Ofgem’s Consumer Vulnerability Strategy for 2025.
Q6) Overall how would you describe our plans and proposals for GD2?
Overall we are confident Cadent’s GD2 proposals will represent a marked improvement over the current price control period. 
Q7) Is there anything else that we should be looking at with regards to CO over the next price control (2021-2026)?
There are concerns that the UK may enter a recession just before or during GD2’s timeframe, which in turn would affect socioeconomic risk factors of CO poisoning such as fuel poverty rates. We encourage Cadent to engage Ofgem and discuss with them what contingencies both parties have to ensure an economic downturn does not negatively affect CO safety.
We also recommend Cadent’s awareness-raising initiatives make explicit reference to CO poisoning’s effects on the brain, which you can read about here. Cadent’s work with older customer would particularly benefit from mentioning CO’s impact on memory and cognition, as CO poisoning can be misdiagnosed as dementia.</t>
  </si>
  <si>
    <t>A21</t>
  </si>
  <si>
    <t>Feedback from Policy Connect on our CO plan</t>
  </si>
  <si>
    <t>We asked Policy Connect to provide feedback on our proposals for CO</t>
  </si>
  <si>
    <t>We asked Policy Connect about each element of our CO plan, whether they supported them, and what further action we should consider.</t>
  </si>
  <si>
    <t>Email</t>
  </si>
  <si>
    <t>NY</t>
  </si>
  <si>
    <t>Policy Connect</t>
  </si>
  <si>
    <t>Verve stakeholder engagement acceptability testing</t>
  </si>
  <si>
    <t>•	‘Will increase compensation payments’: is this what customers actually want vs. stopping the need for them in the first place? (Water Company)</t>
  </si>
  <si>
    <t>•	‘Provide a rapid response to complaints and enquiries’: it’s also about getting the response right, taking longer and resolving if necessary. (Water Company)</t>
  </si>
  <si>
    <t>•	‘Accessible and inclusive’ is a good inclusion. (Water Company)
•	‘Establish stakeholder measures to monitor, track and improve our engagement performance.’: this feels like rather a neutral thing to be saying, no benefit is stated. (Water Company)
•	‘Enhance the transparency, accessibility and inclusivity of our communications.’: in what way will this provide benefits and to whom? (Water Company)</t>
  </si>
  <si>
    <t>•	Engagement with stakeholders, transparency and accessibility is really important, but Cadent to date are not transparent.  New connections and upgrades – can take a very long time to get a response from Cadent, and then they may just quote a price, for which we are expected to take their word.  So really need to address timeliness and transparency. (Last-mile utilities operator)</t>
  </si>
  <si>
    <t>•	‘Actually is love the right word?’: questions around whether love is the right terminology and whether it aligns with the brand.  This comment is qualified to say that they were unfamiliar with Cadent brand and positioning, but highlighted that the language around the commitments (e.g. ‘enhance the current CSAT measure’) don’t align with the language of ‘love’.  ‘Enhancing minimum standards’ doesn’t feel ambitious and therefore in line with ‘love’. (Water Company)
•	‘There is an expectation across all areas of society that businesses provide great services to all their customers.”: services and experiences are actually different things and it should perhaps make reference to this.  Delight people as well – experiences do this but services don’t. (Water Company)
•Multiple response channels’ for feedback.  Be aware that different response channels get different types of scores (online generally score lower) (Water Company)
•	CSAT is quite an old measure, customer effort for example might be more suitable. (Last-mile utilities operator)</t>
  </si>
  <si>
    <t>•	Meeting the appointments 90% of the time – customers may want more than this but hard to know whether higher or lower than counterparts.  Would the 10% be eligible for compensation? (Water Company)</t>
  </si>
  <si>
    <t>•	On the face of it, looks sensible, but have no real benchmarks or any idea whether stated responses are an improvement. (Water Company)
• Nine hours seems acceptable, given the challenges experienced. (Water Company)
•	Text in the top right highlights that the goal is to focus on the most significant delays, where the commitments don’t show how this will be achieved. (Water Company)
•	Cadent need to ensure that problems on their network that affect our network means our network gets the same treatment – i.e. they don’t just turn up, switch it off and walk away.  Need the same level of service.  And problems on Cadent networks which affect the last mile network, they won’t allow engineer time to be recharged to them.  So trust is an issue with these commitments. (Last-mile utilities operator)
•	Good to see restoration costs being brought down.  But the challenge is collaboration between the network owners – that willingness to work together to solve issues has faded somewhat in recent years. (Last-mile utilities operator)
•	Restoration times are acceptable, would be better if it could be quicker, but acknowledged it can be really complex. (Last-mile utilities operator)</t>
  </si>
  <si>
    <t>•	Commitments don’t explicitly highlight how the reduction in impact will be achieved e.g. guidelines around when the roadworks will occur. (Water Company)</t>
  </si>
  <si>
    <t>•	Really good to see a focus on street works in there – it’s a major issue that affects customers directly. (Water Company)
•	Commitments don’t explicitly highlight how the reduction in impact will be achieved e.g. guidelines around when the roadworks will occur. (Water Company)</t>
  </si>
  <si>
    <t>•	Perhaps talk more about accessibility and inclusivity; not everybody sees themselves as vulnerable. (Water Company)
•	More context on the types of partnerships might help to push home how this commitment might help. (Water Company)
•	Awareness training is not necessarily very ambitious (a hygiene factor in many businesses). (Water Company)
•	A lot of what is in this part of the plan is what we are involved with too.  There are industry groups where these organisations share and learn from each other. (Trade organisation)
•	Commitments make sense.  Would add that it is not just a ‘moral duty’; a legal framework helps because then the activities may be less likely to suffer when revenue does. (Trade organisation)
•	Makes perfect sense to start with in-house staff.  And important to recognise that there are some things one can do oneself and some things best delivered in partnership with other organisations. (Trade organisation)
•	The specificity of the commitments suggest that they will be delivered.  And it would be interesting to see the outcomes reported in the future. (Trade organisation)
•	The way that the activity is funded (12p on bills) – hard to say whether this is good value or not.  The larger numbers such as 8.2 million feel like more useful measures. (Trade organisation)
•	Disabled and elderly individuals are treated quite well by Cadent ‘when the system works’. During a fuel outage they should be supplied with hotplates and heaters, however they aren’t always provided with these. Which means the resident liaisons have to step up and go beyond their remit (Gas contract manager, local council)</t>
  </si>
  <si>
    <t>•	‘Offer personalised welfare provisions for all customers in vulnerable situations’: not entirely clear what this means or whether all customers would want this.  Questioned whether this would even be possible. (Water Company)
•	This goes some way to explaining why the cost would be 32p for this element alone (high compared to some other areas). (Water Company)
•	The commitments again seem to be the right ones to make.  Though the funding could again be communicated better.  ‘32p on your bill’ is rather neutral language, there is no indication of impact – if it makes a positive contribution to society then this may help to justify the cost. The language could certainly be more engaging. E.g. ‘for less than half of the price of a Snickers you can help to keep millions of people fit.’ (Trade organisation)
•	Language is quite technical; OK for industry audience but not for customer audience. (Trade organisation)
•	Not a criticism, but the word ‘personalised’ could be misconstrued – to what extent are provisions personalised to the individual?  Or is it just a number of different options available where one picks the option most suited – which is a different thing. (Trade organisation)</t>
  </si>
  <si>
    <t>•	‘We are assessing the benefits of issuing CO alarms to all our customers.’: this seems to contradict the point that 3 million alarms are being issued. (Water Company)
•	How will the partnerships play out, what specifically will they be trying to achieve? (Water Company)
•	‘Locate and isolate the appliance emitting CO.’: this potentially contradicts an earlier commitment to ‘leave no customer without gas’.  Will appliances be made safe to operate again? (Water Company)
•	Some of the figures here are quite old (‘50 people die every year’), but it’s all the industry has to work with.
•	This is an area that the organisation is also directly involved in and each organisation has it’s own ‘flavour’ of message (whether get a safety check up or get a CO alarm); but all the relevant commitments seem to be included.  Perhaps expand on the fire and rescue partnerships to highlight impact. (Trade organisation)
•	More info on ‘repair and replace’ might be helpful, as the usual ‘make safe’ response is to switch something off.  If there is more than this being promised, what does that look like? (Trade organisation)
•	Most certainly an ambitious set of commitments. (Trade organisation)
•	Definitely a good thing to be involved in, though not entirely clear how they will go about this.  The numbers seem positive and ambitious though.  Just need to deliver.  The cost seems perfectly reasonable. (Last-mile utilities operator)</t>
  </si>
  <si>
    <t>•	‘Continue to innovate in developing…’: very well received – definitely something all businesses should be doing. (Water Company)
•	Is there potentially a role for partnerships here e.g. Citizen’s Advice?  To ensure support for the financially vulnerable is more easily accessible.  Experience shows that customers may feel infrastructure businesses may not have the credibility to deliver such advice (‘stick to what you are good at’ is something heard in research across a number of similar sectors). (Water Company)</t>
  </si>
  <si>
    <t>•	Is there potentially a role for partnerships here e.g. Citizen’s Advice?  To ensure support for the financially vulnerable is more easily accessible.  Experience shows that customers may feel infrastructure businesses may not have the credibility to deliver such advice (‘stick to what you are good at’ is something heard in research across a number of similar sectors). (Water Company)</t>
  </si>
  <si>
    <t>•	Overall, the proposals are seen as broadly acceptable, however past experiences of Cadent meeting targets has not been good and so are treated with caution. (Gas contract manager, local council)
•	This individual didn’t trust that Cadent would be able to deliver on all their wider aims. The individual didn’t review the business plan in detail because they hadn’t seen Cadent meeting any of their smaller commitments – and so why commit to more?  (Gas contract manager, local council)</t>
  </si>
  <si>
    <t>•	Overall, the proposals are seen as broadly acceptable, however past experiences of Cadent meeting targets has not been good and so are treated with caution. (Gas contract manager, local council)
•	This individual didn’t trust that Cadent would be able to deliver on all their wider aims. The individual didn’t review the business plan in detail because they hadn’t seen Cadent meeting any of their smaller commitments – and so why commit to more?  (Gas contract manager, local council)
•	‘Deliver an asset health programme which maintains a broadly consistent level of monetarised risk for other asset classes, but includes a targeted programme which reduces 40% of the safety, integrity, risk associated with high-risk building assets.’  It is unclear what this means, there are issues around the language being used. (Head of property, local housing ALMO)</t>
  </si>
  <si>
    <t>•	Overall, the proposals are seen as broadly acceptable, however past experiences of Cadent meeting targets has not been good and so are treated with caution. (Gas contract manager, local council)
•	This individual didn’t trust that Cadent would be able to deliver on all their wider aims. The individual didn’t review the business plan in detail because they hadn’t seen Cadent meeting any of their smaller commitments – and so why commit to more?  (Gas contract manager, local council)
•	‘Tier 1’ – felt to be jargon – not immediately understood what this means.  If aimed at an external stakeholder audience then some of the language (and in the MOB document) could be clarified somewhat (Head of property, local housing ALMO)
•	Concerns that £50 a year over 5 five years is a big increase – would like to see more on how they are helping keep energy costs down for customers. (Head of property, local housing ALMO)</t>
  </si>
  <si>
    <t>•	One individual, responsible for managing gas supplies to MOBs, had numerous experiences of Cadent failing to communicate an interruption to the gas supply to their tenants. This is felt to be dangerous and a contravention of regulations
o	‘You have to get the basics right first in terms of resilience before you can be trusted to start delivering on much wider outcomes like this business plan’ (Gas contract manager, local council)
Relating to MOBs section of our October plan:
•	Again, some concerns are raised over the language.  Need to clarify what RIIO-1 is in the document itself (note this is done in paragraph four rather than the first time it is introduced).  (Head of property, local housing ALMO)
•	Proposed reductions in impact on MOB residents is felt to be ambitious, but there is no context as to what the current figures are.  (Head of property, local housing ALMO)
•	Some queries around whether supplies are actually restored in MOB buildings, with regard to safety – currently they are putting alternative heat sources in.  (Head of property, local housing ALMO)
•	For the actions and targets, it is suggested a table (possibly an appendix) with current and target activities might be helpful.  (Head of property, local housing ALMO)
•	The charts highlighting reduction in number of interruptions appear to show a huge reduction and then no further change – which seems both challenging and slightly concerning – why would they not continue to reduce?  (Head of property, local housing ALMO)
•	Further mention of the fact that it will cost £50 pre year, with no mention of how the outcomes might help to keep bills down (especially as MOB customers tend to be less well off).  (Head of property, local housing ALMO)</t>
  </si>
  <si>
    <t>A22</t>
  </si>
  <si>
    <t>Verve acceptability testing stakeholder interviews</t>
  </si>
  <si>
    <t>We shared a summary of our October plan with stakeholders and asked them for feedback.</t>
  </si>
  <si>
    <t>Quality or reliability of supply was the second most common reason for calls to the helpline relating to energy networks (23%)
For Cadent-specific calls, this fell to only 8% of calls</t>
  </si>
  <si>
    <r>
      <t xml:space="preserve">The ERR CSAT score is lowered by the scores received for Repair jobs. Repair jobs have an average CSAT score of 8.87 at Cadent level (April- December 2018).
81% of customers are satisfied with the service received after a Repair within the ERR process, scoring 8-10. This falls to 77% in NL and 78% in NW, but increases to 85% in EE.
In NL and NW, 12% provide a low score (1-5), higher than EE (6%) and WM (11%).
</t>
    </r>
    <r>
      <rPr>
        <b/>
        <sz val="11"/>
        <color theme="1"/>
        <rFont val="Calibri"/>
        <family val="2"/>
        <scheme val="minor"/>
      </rPr>
      <t>Quality of Insights:</t>
    </r>
    <r>
      <rPr>
        <sz val="11"/>
        <color theme="1"/>
        <rFont val="Calibri"/>
        <family val="2"/>
        <scheme val="minor"/>
      </rPr>
      <t xml:space="preserve">
Scale: 1,020 responses.
Method: Ofgem Postal Surveys, randomly generated.
Time: April 2018 - December 2018
Recent - Y
Representative - N
Express Purpose - N</t>
    </r>
  </si>
  <si>
    <t xml:space="preserve">Rant &amp; Rave showed 88% satisfied after a repair as part of the ER&amp;R process. The ER&amp;R CSAT score was lowered by scores received for repair jobs. Overall CSAT score after a repair of 81% ranging from 77% in NL to 85% in EE. Key issues raised in Rand &amp; Rave and complaints include: communications / expectation setting, time to complete work, respect for property and consumer and time off gas. </t>
  </si>
  <si>
    <t xml:space="preserve">76% of customers are satisfied with the service received in the Mains Replacement process, scoring 8-10 (this falls to 68% in NL, and rises to 82% in EE). Issues raised include: communications, lack of respect for customers and property (including site tidiness and removal of barriers), keeping appointments and reinstatement of excavation / supply. Social media has also highlighted traffic management as an issue. 
2095 planned works customers surveyed, of which 1014 were Cadent customers. Cadent scored a satisfaction score of 8.38 when customers were asked how happy they were with the effort to inform them about the gas replacement work that affected them. This was compared to an industry average of 8.63. When asked how happy they were that their gas was restored as soon as possible, the scores were very similar (8.36 relative to an average of 8.66). </t>
  </si>
  <si>
    <t>We received 65 complaints relating to the Plant Protection process (1% of all complaints).
The top complaint keywords being: 
1) Communications on site/office/engineers to customer (52%)
2) Lack of staff information/knowledge (9%)
3) Time scales (6%)
22% of complaint were resolved in D1, 89% in D31.
RIIO Score of: 11.1
NB These numbers include unreportable complaints, and are split by non-regulatory network.
Quality of Insight:
Method: Phone (72%), Email (28%), 
Date Range: 02/04/2018 - 29/03/2019
Recent - Y, Representative - N, Express Purpose - N</t>
  </si>
  <si>
    <t xml:space="preserve">We received 65 complaints relating to the Plant Protection process (1% of all complaints).
The top complaint keywords being: 
1) Communications on site/office/engineers to customer (51%)
2) Lack of staff information/knowledge (9%)
3) Time scales (6%)
</t>
  </si>
  <si>
    <t>60 CSAT returns from MOBs ER&amp;R work over the period April 2018 - February 2019. 
Overall customer satisfaction scored 6.96 compared with 9.35 for the ER&amp;R process as a whole. 
62% of customers were satisfied (scored 8+) with the service provided in relation to MOBs.
The 2 highest scoring questions were:
1. Skill &amp; Professionalism
2. Overall Quality of the Work
The 2 lowest scoring questions were:
1. Supply restored ASAP
2. Communication during interruption</t>
  </si>
  <si>
    <t>We received at least 147 complaints relating to the Water Ingress (1.5% of all complaints). 50% of our Water Ingress complaints are in NW.
The top complaint keywords being: 
1) Communications on site/office/engineers to customer (39%)
2) Risk of repeat (24%)
3) Continued interruption (7%)
At least 54% of Water Ingress complaints are from customers with a recurring issue.
67% of complaint were resolved in D1, 90% in D31.
RIIO Score of: 6.3
NB These numbers include unreportable complaints, and are split by non-regulatory network.
Quality of Insight:
Method: Phone (86%), Email (10%), Letter (2%)
Date Range: 02/04/2018 - 29/03/2019
Recent - Y, Representative - N, Express Purpose - N</t>
  </si>
  <si>
    <r>
      <t xml:space="preserve">94% of customers are satisfied with the service received in the ERR process, scoring 8-10.
In NL, 7% provide a low score (1-5), higher than EE (3%), NW (6%) and WM (4%).
When asked to score the engineer, 96% scored 8-10.
1,174 customers (3%) rated us 1 (the lowest possible score). 620 of these customers left further comments, their top three areas of feedback being:
a) Respect to property and customer (in 37% of comments)
b) Time left off gas (in 30% of comments)
c) Competency or skill of staff (in 29% of comments)
</t>
    </r>
    <r>
      <rPr>
        <b/>
        <sz val="11"/>
        <color theme="1"/>
        <rFont val="Calibri"/>
        <family val="2"/>
        <scheme val="minor"/>
      </rPr>
      <t xml:space="preserve">
Quality of Insights:</t>
    </r>
    <r>
      <rPr>
        <sz val="11"/>
        <color theme="1"/>
        <rFont val="Calibri"/>
        <family val="2"/>
        <scheme val="minor"/>
      </rPr>
      <t xml:space="preserve">
Scale: 39,664 responses (from 144,254).
Method: SMS Surveys, sent to all customers who have a mobile number.
Time: April 2018 - January 2019
Recent - Y
Representative - N
Express Purpose - N</t>
    </r>
  </si>
  <si>
    <t>Customer satisfaction with ER&amp;R generally over 90%, but those customers that are unsatisfied highlight issues such as time to restore supply, communications / expectation setting as key factors. Other factors include congestion caused, time to complete, inappropriate behaviour, competency and objection to policy.</t>
  </si>
  <si>
    <t>Citizens advice analysis of consumer helpline cases showed off-supply contingency measures represented 2% of energy network related calls to the helpline, both generally and for Cadent-specific calls.
Of the 1014 planned works Cadent customers surveyed, 23% faced interruptions of 4 hours or less, 33% 5-8 hours, 15% 9 - 12 hours, 5% 13-16 hours, 2% 17-23 hours, 4% more than 24 hours, and 18 % did not know.  These interruptions were longer than for customers of other networks surveyed, - for example for the other networks, the % of interruptions that were 4 hours or less was in excess of 30% and the percentage interrupted for more than a day was no more than 2%.
The majority of Cadent customers (65%) did not think any of the options suggested could have improved the process of getting their gas supply back on. However, 24% thought that an update by text / phone or email would have helped, 19% quoting the ability to choose a time slot and 10% other i.e. an indication of when the supply is likely to be back on or to be told if there are any changes.
Of those wanting to be informed when their gas was being turned back on, 58% of Cadent customers said that they would prefer to be told face to face, 6% by email, 31% by text and 19% by phone.
For those that said that they would like to choose their own timeslot, 71% f Cadent customers chose a 2 hour time slot, 20% a 4 hour time slot and 9% other. Of those choosing 'other', some wanted a 1 hours time slot or a specific time.</t>
  </si>
  <si>
    <t>We received 66 complaints relating to the GSOP (0.7% of all complaints).
The top complaint keywords being: 
1) Miscommunication (33%)
2) Admin Error (15%)
3) Communications on site/office/engineers to customer (15%)
74% of complaint were resolved in D1, 98% in D31.
RIIO Score of: 3.2
NB These numbers include unreportable complaints, and are split by non-regulatory network.
Quality of Insight:
Method: Phone (68%), Email (29%), Letter (3%)
Date Range: 02/04/2018 - 29/03/2019
Recent - Y, Representative - N, Express Purpose - N</t>
  </si>
  <si>
    <t xml:space="preserve">0.7% of all complains related to the GSOP. Of these, key issues were: miscommunication (35%), administrative errors (15%) and speed (12%).
Of those Cadent planned works customers surveyed, they were asked if we fail to meet the appointment time to get your gas back on, in addition to providing a revised time for your appointment, what else should we do: 43% said offer an apology, 65% said provide an explanation, 23% said pay compensation, and 6% said other, often commenting that it would depend on the circumstances / length of interruption and others stating that heaters should be provided.
</t>
  </si>
  <si>
    <t>The SMS surveys yield a c.27% response rate, across both ERR and Connections Processes. This is higher than the Ofgem Postal Surveys (c.18%).
Connections Application Process via Rant and Rave:
EE - 25.4% (1,612 responses) / CSAT Score = 4.56
NL - 19.1% (512 responses) / CSAT Score = 4.38
NW - 26.6% (771 responses) / CSAT Score = 4.50
WM - 24.3% (623 responses) / CSAT Score = 4.54
The above shows that NL customers have a different level of expectation from the Connections Application process. Despite all networks receiving the exact same service, NL customers provide a lower CSAT score (4.38 out of 5).
2018/19 Data, correct as of 19/02/2019.</t>
  </si>
  <si>
    <t>The Ofgem Postal Surveys yield a c.18% response rate, as an average across all three processes: ERR, Planned Works and Connections. This is lower than the SMS Surveys (c.27%).
Response Rates (all 3 processes):
EE - 20%
NL - 14%
NW - 18%
WM - 18%
The above shows that NL customers are less likely to return a Postal Survey.
Of the respondents in 2017/18, 69% are aged 55 or over (22,664 out of 32,857)
2018/19 Data, correct as of 19/02/2019.</t>
  </si>
  <si>
    <t>SMS surveys have achieved a 27% response rate, compared to `8% for the Ofgem postal survey. For both SMS surveys and the Ofgem postal survey, NL has been an outlier, with a lower CSAT score (4.38 / 5, where others in excess of 4.5) and a lower response rate to the postal survey (14% where others 18% or higher). The majority of respondents were found to be aged 55 or over.</t>
  </si>
  <si>
    <t>Customer satisfaction surveys of third party connections (IGTs and UIPs) have been undertaken for the last 4 quarters (April 18, Jul 18, Oct18 &amp; Jan 19). The majority of categories surveyed have customer satisfaction scores that fall below the 8.04 RIIO target for connections. In the last survey, of Jan 19, there were 15 survey responses (the lowest of the 4 quarters).  In this quarter, the average score across all categories was 6.71. Only land enquiries exceeded the RIIO target with a score of 8.4. Other network design elements achieved higher scores including fast track, start date notifications, quotations and RO / NRO approval. The poorest performing categories included: reinforcement (5.4), outstanding completion files (5.7), sufficiently complex jobs (5.8), and adoption letters (5.9). In none of the categories is a trend (of either improvement or deterioration) observed over the 4 quarters. Key areas for improvement identified by the surveys included: communication, lead times, completion files, reinforcement, design submissions  and deviations. A number of respondents commented that service performance dropped when non-standard issues / complications arose.</t>
  </si>
  <si>
    <t>Rant &amp; Rave shows more than 90% satisfaction at all stages of the process, but this was lowest for the completion stage (91%). CSAT shows a 76% satisfaction rates, although this is lowest for NL at 64%. Issues raised include time to schedule work, reinstatement of evacuations and communications. Connections represented 46% of Cadent-specific calls to the citizens advice energy helpline. 
The customer satisfaction survey of third party connections (IGTs and UIPs) shows that the highest levels of satisfaction are for the network design elements such as land enquiries, fast track, start date notifications and RO/NRO approvals. However, with the exception of land enquiries, the level achieved is below target. The poorest performing areas include reinforcement, outstanding completion files, sufficiently complex jobs and adoption letters.</t>
  </si>
  <si>
    <t>Interviews with industrial customers highlighted that we are slow or non-responsive to market changes:
"Cadent are preventing the market expanding and becoming competitive due to their service." Ian Roughly, CNG Fuels
“The RHI legislation in May for bio-methane will see a sudden hit of bio-methane projects. These have to deliver gas to grid by the end of Jan 2020. I am not sure Cadent have the expertise to exploit this.” David Hurren, AirLiquide
“There is no commercial reality in Cadent in terms of identifying and realising commercial opportunities.” David Hurren, AirLiquide</t>
  </si>
  <si>
    <t xml:space="preserve">The North West Cluster comprises the Liverpool &amp; Manchester City regions and Cheshire and has the largest concentration of advanced manufacturing and chemicals production in the UK and is the leading UK manufacturing region (in GVA terms). It has set itself the challenge of becoming the UK’s first zero carbon industrial cluster by 2040 through development of a hydrogen economy and carbon capture, utilisation and storage, as well as low carbon energy (wind, solar, smart grid, tidal and small modular nuclear). This initiative has strong support from across industry, local Government and the academic community and many are already contributing match funding to project development.
General consensus amongst stakeholders that the HyNet project represents a cohesive vision for the development of a low carbon industrial cluster as it offers (1) the provision of low carbon hydrogen for the conversion of existing facilities from natural gas, (2) CCS at low cost from existing industrial facilities (3) the provision of CCS infrastructure for future connectivity of new industrial facilities to allow low or zero carbon development of energy intensive industries (4) the provision of blended hydrogen / natural gas in the gas distribution system to reduce the carbon intensity of heat (5) the provision of hydrogen for low carbon transport.
The initial phase of HyNet can provide up to 6 TWh of low carbon hydrogen and capture up to 3 MtCO2 / annum. Beyond this, the cluster has expandability to offer up to 10 MtCO2 / annum, making a material contribution to emissions reduction on a global scale. 
“We are delighted to form part of the HyNet project, which we believe is an ambitious, but cohesive and deliverable project to decarbonise a regional industrial cluster.” Essar Oil
“The North West…could provide a model for the rest of the UK to follow in its steps to reduce emissions and achieve a net-zero industrial cluster by 2040…As such, BGS is delighted to support this initiative via the UK Geoenergy Observatory for Cheshire”. British Geological Survey
</t>
  </si>
  <si>
    <t>In an on-line survey of 1654 adults, 75% agreed that the Government should prioritise doing more to improve the production and use of green gas in the UK to replace existing sources of fossil fuel gas. 6% disagreed and 19% did not know.</t>
  </si>
  <si>
    <t xml:space="preserve">Innovation in exploring environmentally friendly alternatives was one reason given by ENA stakeholders for very positive views on reputation. The Hynet project is also capturing imagination and generating strong regional support from industry, government and academia in the NW. The May 2018 stakeholder advisory panel noted that targets around how much gas is put into the networks are difficult as it is dependent on the RHI tariffs and it is necessary to consider whether injecting more bio-methane is a greater environmental gain than reducing your own carbon footprint in terms of carbon taken out. However, industrial customers view Cadent as slow and unresponsive to change and doubt whether it has the expertise or commercial drive to exploit opportunities such as bio-methane. The future billing methodology consultation acknowledged the existing regime should be reviewed to identify options for decarbonisation but noted barriers within the existing framework such as the existing LDZ FWACV framework for assigning energy to gas flows for billing.   </t>
  </si>
  <si>
    <t xml:space="preserve">Innovation in exploring environmentally friendly alternatives was one reason given by ENA stakeholders for very positive views on reputation. One in three stakeholders highlighted decarbonisation as a key theme. Stakeholder advisory panels have offered insights on minimising the impact of our operations on the environment. These have included: multi amp / long-term environmental commitments and targets; the need to define environmental impact; and communicate actions in a way that customers will understand and developing a carbon based accounting method to reducing costs. Considerations identified included GSMR as a barrier to a wider range of gases and appliance suitability.
</t>
  </si>
  <si>
    <t>One respondent said that Cadent should pursue research into cleaner ways of producing and transporting gas.</t>
  </si>
  <si>
    <t>In an online survey of 1660 adults, 68% said that it was important that their heating system had a low carbon footprint, with 22% being neutral and 10% saying it was not important. When asked what the most important considerations would be when looking to change how to heat your home in the future, 19% stated the environmental impact, with the cost of the energy bill being the most popular choice, chosen by 74%, and reliability on 41%.</t>
  </si>
  <si>
    <t xml:space="preserve">
Innovation in exploring environmentally friendly alternatives to support the energy transition is a key theme across stakeholder groups. The stakeholder advisory panel has noted that carbon capture and storage could play a major part in decarbonising commercial services and require a substantial transition so Cadent must keep an open mind.  Feedback from suppliers has indicated that the work we have done including sharing information on issues experienced relating to smart meters has been positively received and that Cadent are 'leading the way' in this area, providing more comprehensive information than other GDNs.
One respondent to he Coventry University (B.Atalia) study suggested that Cadent should pursue research into cleaner ways of producing and transporting gas.</t>
  </si>
  <si>
    <t>Cadent operates as a command and control model with people operating in silos. Better communication across the backbone of the business is needed. Productivity is not in the Cadent DNA. The business is missing distinctions for measuring, reporting on and conversations for the value of work completed. There are missing workflows for catching and resolving breakdowns. There are emerging practices in repair to address some inefficiencies in scheduling and dispatch of resources but they are inefficient and need more structure and institutional support. There is a mood of resignation and frustration towards doing planned work vs. responding to customer emergencies.
Processes are not designed with the customer at the centre, but around the engineering repair &amp; Ofgem metrics. East of England and East Midlands scores don't appear to be improving (based on averages|). Internal surveys do not align with Ofgem survey results, so are not a good barometer.</t>
  </si>
  <si>
    <t xml:space="preserve">
The Vision Culture Review reached the following conclusions: Cadent operates as a command and control model with people operating in silos. Better communication across the backbone of the business is needed. Productivity is not in the Cadent DNA. The business is missing distinctions for measuring, reporting on and conversations for the value of work completed. There are missing workflows for catching and resolving breakdowns. There are emerging practices in repair to address some inefficiencies in scheduling and dispatch of resources but they are inefficient and need more structure and institutional support. There is a mood of resignation and frustration towards doing planned work vs. responding to customer emergencies. Processes are not designed with the customer at the centre, but around the engineering repair &amp; Ofgem metrics. East of England and East Midlands scores don't appear to be improving (based on averages|). Internal surveys do not align with Ofgem survey results, so are not a good barometer.</t>
  </si>
  <si>
    <t>At the Working Together in N.London December 2016 event priority areas identified included forward planning, programme stability, advance notice of works, quality assurance and competence. Similar themes were raised in 2017 with an emphasis on programme stability, programme management, and sharing of programme performance. At the 2018 event, 80% of stakeholders in North West London thought their relationship was tRIIO was good (4% excellent, 16% moderate, none poor or very poor). However, in North East London only 56% said the relationship was good and 6% excellent (33% moderate, none poor or very poor). Having a credible and visible programme was a key theme across both sessions, with HAs wanting to have visibility of plans much further in advance. Having realistic Permit Authority Applications (PAAs) was a key requirement.</t>
  </si>
  <si>
    <t>Stakeholders highlighted the need to improve relationships with local and highway authorities. Stakeholders also highlighted the need for collaboration when driving change. There is a question how such collaboration can be incentivised. 
At the Working Together in N.London December 2016 event, having more regular interaction was seen as key requirement to developing a more productive working relationship. Priority areas were:
 Regular liaison - more regular liaison meetings with the right people attending, including the use of pre-site surveys prior to programme closure.
 Issue resolution - proactively taking action to resolve issues and making timely contact. Working together to resolve difficulties without blame being attached to different parties.
 Co-ordination - more co-ordination on a monthly basis, sharing information earlier and in as much detail as possible (down to traffic management level). Where possible coordinate other work areas, such as connections and emergency. In addition, looking further ahead than 3 months.
 Wider coordination - as part of the planning process liaise more widely than LAs, for e.g. recognising other bodies such as local police and others which will also have an impact and be impacted by road closures and disruption. Working closely with other utilities and playing our part in the annual super coordination meeting.</t>
  </si>
  <si>
    <t>Survey of 72, 75% of which were aged 18 - 22. Focus groups conducted in Coventry, but respondents came from around the country, with almost 50% from the West Midlands. Most respondents (31 / 72) lived in a property that was owned outright / with a mortgage, with the next largest category being private rented (19/72). Half of respondents lived in a 3-4 bedroom property. 58/72 had mains gas and the majority of those (38/58) were jointly responsible for their gas bill. Only 22% of respondents had heard of Cadent, and only 14% were aware of the services Cadent provides.</t>
  </si>
  <si>
    <t>ENA Joint Gas Network stakeholder engagement (Cadent, National Grid, NGN, SGN, W&amp;W</t>
  </si>
  <si>
    <t>Prioritisation of safety is a key theme with employees. In September 2016 there was a full review of check for safety processes between all GDNs. The stakeholder advisory panel on safety noted the impacts beyond safety (disruption) and questioned whether new technology could hep to identify vibrations. The Coventry University research noted that the majority of respondents would contact their supplier in the event of a leak.</t>
  </si>
  <si>
    <t>Surveys were conducted following two major loss of gas incidents in Eye, Suffolk (24 people surveyed) and Deanshanger, Northamptonshire (65 surveyed). Both surveys painted a positive picture of Cadent's performance during the interruption. In both cases, only a minority of customers were aware of Cadent before the incident (around 20% in Eye and less than 5% in Deanshanger). However, once customers understood there was a problem, the vast majority felt well-informed (over 85% in Eye and over 90% in Northanger). More than 80% of Deanshanger respondents strongly agreed that Cadent responded well to questions from the community, and more than 70% in Eye. In both cases, more than 90% of respondents strongly agreed that Cadent communicated well using social media. However, views as to whether Cadent used leaflets and letters effectively were more mixed, particularly in Eye, where more disagreed than agreed, with just over 60% agreeing in Deanshanger. Face to face communications were rated more positively, with 80% of Deanshanger respondents strongly agreeing that Cadent representative communicated well in person, with 65% in Eye. 95% of Deanshanger respondents strongly agreed that Cadent representatives were professional, and 83% of Eye respondents and in both cases, more than 90% strongly agreed that they were courteous. The vast majority of respondents thought that Cadent's response to the emergency exceeded their expectations (more than 90% on Deanshanger and more than 80% in Eye). All bar three respondents said that they trusted Cadent to keep the energy flowing to their home - those three said that they trusted Cadent 'a bit'.</t>
  </si>
  <si>
    <t xml:space="preserve">Following potential bad weather alerts, GDNs agreed to have T Con with all DNs to discuss contingency arrangements. From the 200 respondents to Coventry University study, only 26% said they had experienced an interruption. Of those, the majority said that interruption has been ‘ 0-4hrs’  
At the Working Together in N.London event in December 2018, we appreciated the positive comments from some HAs on our reinstatement performance and how we are improving communications. The two main areas that were identified as needing further focus were quicker turnaround and enhanced communication.
The remaining customers who answered this question: 5 customers would have liked better heating and cooking facilities with one requesting early payment to buy their own cooker, 2 customers would have liked additional water/showering facilities, 1 customer would have liked early compensation, 1 would have liked to be put in alternative lodgings, and 1 customer would have liked a speedier reconnection. 
Customers surveyed were also provided a suggested list of support. Prompted but unrestricted in the number of support items a customer could choose, the items customers identified were ranked as follows (1) hot water provision (2) blankets / covers (3) oil filed radiators (4) welfare packs (5) oven and grill (6) electric clothes airer (7) Red Cross support. 
Surveys were conducted following two major loss of gas incidents in Eye, Suffolk (24 people surveyed) and Deanshanger, Northamptonshire (65 surveyed). Both surveys painted a positive picture of Cadent's performance during the interruption. In both cases, only a minority of customers were aware of Cadent before the incident (around 20% in Eye and less than 5% in Deanshanger). However, once customers understood there was a problem, the vast majority felt well-informed (over 85% in Eye and over 90% in Northanger). More than 80% of Deanshanger respondents strongly agreed that Cadent responded well to questions from the community, and more than 70% in Eye. In both cases, more than 90% of respondents strongly agreed that Cadent communicated well using social media. However, views as to whether Cadent used leaflets and letters effectively were more mixed, particularly in Eye, where more disagreed than agreed, with just over 60% agreeing in Deanshanger. Face to face communications were rated more positively, with 80% of Deanshanger respondents strongly agreeing that Cadent representative communicated well in person, with 65% in Eye. 95% of Deanshanger respondents strongly agreed that Cadent representatives were professional, and 83% of Eye respondents and in both cases, more than 90% strongly agreed that they were courteous. The vast majority of respondents thought that Cadent's response to the emergency exceeded their expectations (more than 90% on Deanshanger and more than 80% in Eye). All bar three respondents said that they trusted Cadent to keep the energy flowing to their home - those three said that they trusted Cadent 'a bit'.
 </t>
  </si>
  <si>
    <t>When presented with a list of additional services that Cadent provides, 49/71 thought CO alarms were extremely important. The second highest response was for emergency control valves on 35 / 71.</t>
  </si>
  <si>
    <t>As part of the Coventry University (B.Attalia) survey of predominantly young people, when presented with a list of additional services that Cadent provides, 49/71 thought CO alarms were extremely important. The second highest response was for emergency control valves on 35 / 71.</t>
  </si>
  <si>
    <t>In terms of themes raised by external stakeholders, Cultivating a “customer centric” way of working, or being more customer focused, was the most common theme in 2017/18,
This is similar to delivering a “right first time” customer service from 2016/17</t>
  </si>
  <si>
    <t xml:space="preserve">Stakeholder engagement stated face to face meetings welcome; email also a popular communication route. Industrial customer interviews said Cadent are:
1. Reactive rather than proactive - customers value ease of engagement and dislike chasing / delay - want experts who understand their requirements.
2. Lacking  a commercial mindset - no awareness of the commercial impact of decisions and require cost certainty.
3. Too rigid and not commercially sensitive - inflexible processes, constant issues, no learning from mistakes, need clearer specification of expectations.
At the Working Together in N.London December 2018 event, 
we were pleased to receive positive feedback from a number of HAs around our ways of working. </t>
  </si>
  <si>
    <t xml:space="preserve">
The November 2017 stakeholder panel noted that social media is  increasing the expectation of response time; and use of big data is an effective way to drive value. </t>
  </si>
  <si>
    <t xml:space="preserve">Approachability and Regularity of engagement were two reasons given for stakeholders' very positive views on reputation.
Most stakeholders have had some form of previous contact with gas networks.
Two thirds of stakeholders (67%) have had a good level of contact with the gas network companies.
However, just under a third have had little or no contact.
Most stakeholders have engaged through more than one channel, with email/phone contact, face-to-face meetings and workshops the most common forms.
Prior engagement with the Gas Networks breeds familiarity and a positive reputation
Stakeholders want to engage in a variety of ways but favour those involving direct contact.  Stakeholders have a strong desire for personal contact. 
Stakeholders seek the opportunity for one-to-one contact, with over half looking for email or phone contact, or a face-to-face meeting.
Just under half would like to be involved in a workshop forum.
This is higher among those that have engaged as part of RIIO before (65% vs 40% with no prior engagement).
One in three would like to take part in a consultation or call for evidence.
Less personal methods such as surveys, webinars and newsletters are less popular. However stakeholders who have previously responded to a survey are more likely to want to engage in this way again (14%).
Two in three stakeholders would like to input at both a national and local level.
It will therefore be important that opportunity is given to stakeholders to do so at both levels.
Engagement will need to be coordinated to prevent duplication.
A quarter would prefer to engage at a national level only, while one in ten want to engage solely at a local level.
</t>
  </si>
  <si>
    <t>The stakeholder advisory panel noted that the language used in communications is important. In the Coventry University study, the most popular form of communication was email (55%).                ENA stakeholder engagement: approachability and regularity of engagement key to a positive reputation; stakeholders prefer one-to-one contact, with over half looking for email or phone contact, or a face-to-face meeting and just under half wanting to be involved in a workshop forum; and two thirds of stakeholders would like to input at both a national and local level.
360 Renuma: there is scope to develop closer relationships, not only with the GDSPs, but also with organisations critical to long-term evolution of the business (such as Innovation Partners in the transport and fuels sector and Renewables Suppliers). Existing relationships with B2B customers (such as UIPs, IGTs, Shippers and Suppliers) would strongly benefit from improved engagement. Good Relations with Social Obligation Groups (such as Fire Services) and Vulnerable Support Groups (such as charities)could benefit from further attention. 
At the Working Together in N.London December 2016 event the importance of open and honest, jargon free communication was noted. Suggestions included publishing an organogram and structure charts giving contact information, a single point of contact, share performance scorecard information, and continued collaboration sessions. In order to get wider acceptance in the community, it was suggested that we present our programme of work to local Councilors, town hall events and other interested parties, review our signage and use of messaging on barriers, for, consider the wider use of information centres and on-site  customer reps, use social-media, consider use of alternative languages. 
At the Working Together in N.London December 2017 event more regular engagement and improving our communications was a recurring theme. Suggestions included monthly meetings between tRIIO and individual Highways &amp; Local Authorities, improved communication across the different functions,  provision of Project Manager or Site Manager contact details across all processes and ensure regular attendance at external coordination meetings.
At the Working Together in N.London December 2018 event the same themes of collaborative working, building relationships and regular communications were present. 
A survey was conducted following a major loss of gas incident in Eye, Suffolk (24 people surveyed). Respondents were asked what their preferred method of communication during the incident was and social media was the most popular by some margin, receiving 19 votes, compared to 5 for face to face communication and email, and 2 votes for telephone and post.
One respondent to the Coventry University B. Attalia study suggested that Cadent should have an app.</t>
  </si>
  <si>
    <t>Households with a grid connection are less likely to be in fuel poverty in almost every postcode. Suggestions from the London collaboration forum included educating Local Authorities on safety measures available so gas can be considered a fuel of choice in sheltered and residential housing and raising awareness of the fuel poverty scheme through the private rented sector.                                                                                        The Stakeholder advisory panel noted that the following areas should be focused on: maximum household income, consumer behaviour change, health outcomes, off gas grid and innovation cross over and collaboration. It was suggested that those entering a property could educate in efficiency (similar to CO). Noted that Cadent is uniquely placed to be part of the solution and can make a difference for those close to the gas grid and use partnership across electricity and gas. 
NERA estimated the value of gas network extensions including the private benefit to customers that comes from connecting to the gas grid and reducing their fuel bills and the reduction in emissions (CO2 and local pollutants) that comes from switching to natural gas (or future green gas alternatives like hydrogen) from some other fuels. They found that the value of providing network extensions is higher in rural areas (around 100% higher in 2021) because they are more likely to be using the most expensive and environmentally detrimental solid / liquid fuels in the absence of gas. The value of providing a network extension also trends upwards over time due to growth in uptake. From 2030 onwards, the value of the gas network extension depends on the evolution of the mix of heating technologies.
The NPV of a network extension provided in 2021 in the average scenario was estimated to be £1464 per household in urban areas and £2411 per household in rural areas.</t>
  </si>
  <si>
    <t xml:space="preserve">77% of respondents agreed with our definition of vulnerability: Cadent's definition of vulnerability should be: "Vulnerability describes a situation, be it transient or permanent, that can impact any customer. When customers are in a vulnerable situation, Cadent's action or inaction can impact these customers more than others"
Reasons given for disagreement included asking that we consider what customers are vulnerable 'to' not vulnerability itself, highlighting that vulnerability could impact any customer at 'some point during their life", disagreeing with using the word 'any' since some customers couldn't be affected by some vulnerabilities, or asking for something more specific.
At least 70% of respondents agreed with each of our action statements.
Further comments were:
- I look forward to contributing as a provider organisation to progressing these statements into practical action
- what processes have you / are you putting in place around mental capacity? Well done by the way!
- None other than really like all the statements and particularly the one about bringing "under one roof" approach
- Cadent should look to other share customer vulnerability data with energy suppliers and water providers, to ensure customers have reliable support if and when they move house or change provider.
- Sorry to be negative - but I'm just not sure what all this means, and I know Cadent are aiming for a higher level of clarity and transparency than most other organisations often do on this.
- Because of the transient nature of vulnerability how does Cadent intend to keep its records up to date?
- I don't disagree with any of the statements or have any doubts about Cadent's potential to deal with a lot of them but I do think vulnerability occurs across a range of situations and has its roots in a lot of places and it would be wrong to assume that they all relate to the power sector.
- The above statements are all things one can agree with or can hope will be the case. However, inevitably the proof will be in the pudding or rather in the detail and in delivery.
- Excellent
- Well motivated but unrealistic? 
- Data protection may prove the most difficult part of a really forward looking strategy....
- Jo Giles is a driver of change and a pleasure to work alongside. 
- Initiatives need to tackle root causes of vulnerability and fuel poverty, not just symptoms.
- 'Customer facing staff' needs to encompass all field staff. Need to proactively seek collaboration with other utilities where you share a footprint in order to share costs and deliver shared outputs. the moment despite the above commitments, things are delivered independently too often.
</t>
  </si>
  <si>
    <t xml:space="preserve">Fuel poverty and vulnerable customers are key themes identified by stakeholders. In the Vulnerability Survey, 77% of respondents agreed with our definition of vulnerability and at least 70% of respondents agreed with each of our action statements.
Other questions raised were whether Cadent could share customer vulnerability data with energy suppliers and water providers, to ensure customers have reliable support if and when they move house or change provider; how records would be kept up to date given the transient nature of vulnerability; whiter data protection would be an obstacle. 
The London Collaboration Forum also noted that the  London Borough of Islington provided a case study to inform best practice; the benefits of the Priority Service Register (PSR) should be promoted; the feasibility of hosting a Carers Convention should be explored and industry
experts and third party organisations should be brought together to optimise referral networks.
Surveys were conducted following two major loss of gas incidents in Eye, Suffolk (24 people surveyed) and Deanshanger, Northamptonshire (65 surveyed). Both surveys painted a positive picture of Cadent's performance during the interruption. When asked if Cadent responded to the needs of customers in vulnerable situations or with additional needs, all of those in Deanshanger and all bar two in Eye who thought the question was applicable to them, said yes. </t>
  </si>
  <si>
    <t>The November 2017 stakeholder advisory panel noted that Cadent should be looking at what else can be done to reduce billing for on grid gas, as well as the off gas grid programme to tackle fuel poverty. The Stakeholder advisory panel noted that the following areas should be focused on: maximum household income, consumer behaviour change, health outcomes, off gas grid and innovation cross over and collaboration. It was suggested that those entering a property could educate in efficiency (similar to CO) and you can impact household income through CSR using apprenticeships. 
The behaviouralist study notes that there is s strong link between EPC ratings and fuel poverty and EPC ratings can be used to both target fuel poverty interventions and to assess the effect of fuel poverty interventions. It recommends that Cadent should: (1) target households moving into new properties with information on relevant efficiency improving measures (2) incentivise low-income households to invest in energy-efficiency improvements (3) provide messaging to households on how energy use compares with their neighbours and health benefits of heating. It is also necessary to understand the marginal propensity to consume heat - the extent to which households will take improvements in energy efficiency as reduced fuel bills rather than warmer houses.
One respondent to the B.Attalia Coventry University study suggested that Cadent should provide energy efficiency advice.</t>
  </si>
  <si>
    <t xml:space="preserve">
Of additional services that Cadent is looking to provide, hot water provision was deemed to be the most important (35/71 saying this was extremely important). The least important was the B-Warm heated seat cover with only 16/71 thinking this was extremely important. The Easy assist emergency, control valve, no off-gas and website accessibility were all similar with between 26 and 29 respondents thinking them extremely important. 35 respondents said that Cadent should be responsible for such additional services, 11 saying it should be the Local Council and a further 11 saying both.
Wen asked if there were any other free services that Cadent should provide, the majority (35 / 60) said no. However, suggestions included bleeding radiators for the elderly, smart meters, and regular safety checks.
Other recommendations included greater communication of services offered, cheaper fixed tariffs for the vulnerable, language interpreters for those for whom English is not a first language, an app to supplement the web-site and research into green gas and advice on energy efficiency.</t>
  </si>
  <si>
    <t xml:space="preserve">
As part of the Coventry University, B.Attalia survey: Of additional services that Cadent is looking to provide, hot water provision was deemed to be the most important (35/71 saying this was extremely important). The least important was the B-Warm heated seat cover with only 16/71 thinking this was extremely important. The Easy assist emergency, control valve, no off-gas and website accessibility were all similar with between 26 and 29 respondents thinking them extremely important. 35 respondents said that Cadent should be responsible for such additional services, 11 saying it should be the Local Council and a further 11 saying both.
Wen asked if there were any other free services that Cadent should provide, the majority (35 / 60) said no. However, suggestions included bleeding radiators for the elderly, smart meters, and regular safety checks.
Other recommendations included greater communication of services offered, cheaper fixed tariffs for the vulnerable, language interpreters for those for whom English is not a first language, an app to supplement the web-site and research into green gas and advice on energy efficiency.</t>
  </si>
  <si>
    <t>The London Collaboration Forum made the following suggestions: 
1. Use the G15 and L9 forums to raise profile and effect change
2. Educate Local Authorities’ on safety measures available so gas can be considered a fuel of choice in sheltered and residential housing
3. Raise awareness of the fuel poverty scheme through the private rented sector.
One respondent to the Coventry University (B.Atalia) survey suggested that vulnerable customers should have s fixed, cheaper option.</t>
  </si>
  <si>
    <t>Customer communication was one of the areas customers and stakeholders mentioned most frequently across all forms of engagement. However, while some felt this was a relatively high priority (domestic customer and public surveys and stakeholder interviews), others considered this less important than factors like safety and security (workshops and focus groups, other questions in the domestic customer survey).
While some groups prefer email as a form of communication, this is by no means a consistent trend and different individuals had different needs. Customers in vulnerable circumstances also have particular requirements for communication, with detailed guidance provided by experts and customers (see the main report on customers in vulnerable situations). 
Specific advice for communication included:
- Using less formal, more colloquial language and infographics
- Keeping people up to date with what is happening should be a priority (e.g. when roadworks would be happening)
- Cadent should try to raise its profile (see separate new service area below)
- Making information easy to find (e.g. a call centre without multiple dial ins, based in the UK)
A small number of customers did not want to be communicated with at all, and some wanted communication to be limited to emergency situations. Others thought that Cadent should focus on its 'core business'.
Cadent business interviews conducted March - May 2019 (18 participants)
Participants in the interviews emphasised that Cadent should: 
1. Communicate clearly with organisations on a range of topics, particularly on maintenance works, so that organisations are aware in advance of interruptions to supply or roadworks and are able to plan accordingly. 
2. Increase its visibility and communication about who Cadent are and what they do, so businesses can understand how Cadent affects their organisation. This comment was made most frequently by small businesses. Email was the preferred communication method.
At the Cadent customer forums (April / May 2019) customers wanted to be well-informed of key dates, duration of the works and/or interruption, and important road closures. They want to be informed when there is a change in plan. Customers want communication methods that allow for two-way dialogue, . Whilst views on communication methods were divergent, overall customers want more than the current service.
Most customers were happy with the current letter service and timeline: 28 days with reminders closer to the works at 10 days. Although, a few customers wanted it further in advance. Some customers were concerned about differentiating between informational, promotional, and scam materials in the post. They want an addressed letter as opposed to a glossy flyer because the latter is more informational than promotional. Given that Cadent does not have customer names, there is a risk that customers will not read the unaddressed letter. Customers expressed that any written communications should have clear language and the key dates should be easily identifiable. Customers want the letter to inform them of other communications methods. 
Although many customers view door knocking as intrusive, they would still like Cadent to try and reach them this way. It was viewed as a good method to reach vulnerable customers such as the elderly who may be homebound without access to the internet. This was particularly important in the case of an unplanned interruption when there was a concern for the safety of customers. Customers would like Cadent staff to provide ‘essential’ information e.g. estimated length of interruption and if the situation is worsening. For interruptions, some customers preferred for Cadent to primarily focus on reconnecting the gas rather than notifying residents door-to-door. 
Customers want Cadent to only use email as a secondary form of communication. Customers express concern about older people who may not use email. Customers said that due to the number of emails they receive this could go unnoticed, be seen as spam, or go straight to their junk mail because it is sent as a mail merge. If Cadent decides to utilise email, the information should be similar to the letter, and they want a ‘reply’ option, which is consistent with their preference for two way dialogue. 
Customers perceived that most of the general population have phones with text capabilities so that they are able to receive updates. For a planned interruption, customers would like text messages to be used as a reminder and for an unplanned interruption, they would like them to be used to keep them updated throughout the interruption. One group in Birmingham strongly supported text messages and likened them to a modern form of door knocking. Although text messages were a popular method of communication, customers realised that they won’t reach everyone.
The online customer portal idea was well-received by the reinstatement groups and poorly-received by the interruptions groups. This could be because the length of reinstatement is longer than the time without gas, and customers felt it was more important to received detailed updates throughout the reinstatement process. They also wanted to know details of the associated diversion and alternative routes. A concern amongst interruptions customers was that they would not know how to use the platform. Several reinstatement customers also felt they would not make use of the portal, however, they wanted the option for live updates. There are customers who require a lot of detail, and those who don’t; an online portal would satisfy customers who want more information. Customers wanted a chat in the online portal for two-way dialogue.
There was mixed support for smartphone application, with some customers providing suggestions on features it could provide and others expressing concerns about it’s usability. Like the online portal, some interruptions customers felt they would not make use of it. Customers who were supportive of the app, thought it was well-suited for providing live updates. Customers wanted an app that was “dynamic.” Some customers articulated that they did not want to have to download anything, or make a new account. 
The majority of customers stated that they were uncomfortable with answering calls from blocked or unknown numbers. Some customers viewed this method as irritating and were wary of phone scams. Some participants also said they would not answer if they were at work. On the other hand, several customers were supportive of phone calls, especially in emergency situations, when they could ask questions. A few customers said it could be used as a reminder closer to the planned works after another form of communication is sent, such as the letter.  
Social media groups: In almost every customer group, someone suggested that Cadent could communicate with local residents through a Facebook group. Customers wanted Cadent to tap into existing neighbourhood groups (instead of starting their own new ones) that are already monitored readily for community updates. Posting in these groups and allowing for Q &amp; A in the comments would enable two-way dialogue, and allows for people to vent, which customers thought was important.
Partnerships: Customers suggested that Cadent should work with local Residents’ Associations, Neighbourhood Watches, and the local council to inform residents of and provide updates.
Public notices: Customers suggested that they could be notified of planned works by posters on lampposts, trees, road signs and other public spaces that residents pass on a daily basis. Additionally, they suggested using electronic sign boards in local hubs, like the GP’s office.
On-site support staff: A few customers suggested that Cadent provide 24/7 support staff onsite for the duration of the works to answer queries and refer persons to services where necessary. 
Customers shared several tips and tricks that would make Cadent’s communication material more digestible and accessible, including: provide a database of phone numbers for customers to use in emergency incidents or to answer queries, label letters as ‘important gas works’ not ‘to the occupier’, avoid sending links to surveys or invitations to download apps over text message, and link customers to educational material through email or the online portal, so they can find out more about the ongoing work.
When prompted about the fact that Cadent don’t usually have customer contact details, ideas included: provide details in letters on how to opt in to further information and, during door-knocking, ask customers for the contact details that are not on file (email, phone number) for follow-up. 
Communication was raised as an issue for Cadent at all stakeholder workshops except Norwich.
EQ summarised stakeholder recommendations as follows:
• Better communication of escalations.
• Educate call centre staff on the gas industry.
• Communicate how business performance is scored.
• Utilise Facebook and Twitter and other social media more effectively.
• More direct contact: write to customers to inform them who you are, knock on doors and introduce yourselves.
• Better, more regular communication of future plans and long-term plans to stakeholders.
• Advance public understanding of the maintenance required on a gas network; communicate the fact that maintenance is mandatory; rebrand maintenance as for the good of local communities.
• Prioritise call backs after concerns are reported.
• Improve communication when works are being carried out.
• Make a better out of hours plan for your emergency number.
• Greater richness in data for annual reports with transmission in particular.</t>
  </si>
  <si>
    <t xml:space="preserve">Some respondents stated that social obligations were a lower priority for them than our other outcomes.
While connections for fuel poor customers was not a frequently raised topic for customers, some mentioned the importance of enabling people in rural communities to have gas, and conveying the benefits of gas, which were not always well understood
The need to help or subsidise connections in rural areas was raised in some customer workshops.
At the two fuel poverty stakeholder events, it was agreed that the staff at AWS are good and very knowledgeable and make the process very easy. Cadent taking responsibility for MPRN numbers was also a positive.
Things that didn't work well included difficulty understanding who qualifies, aligning supplier and tariff advice  and understanding different types of fuel poverty. It was noted that there was an issue between FPNES and ECO as ECO doesn't ensure people are in fuel poverty and adaptations have had to be made to bypass the Cadent process to ensure that delivery of the connection is made. It was argued that additional costs for listed buildings or conservation areas should not automatically be pushed back onto customers and there are  issues of income vs. fuel costs - people who benefit from free coal are penalised. Stakeholders said that they would welcome an account manager so they know who to talk to at Cadent and there is greater accountability, noting that the current process for end-to-end is frustrating, disjointed and time-consuming. Further issues identified included alignment between PSR and those on fuel poverty, historical issues of people just not wanting gas and issues with getting the meter installed after work is done.
Opportunities for improvement identified included learning from the experience of others, better interaction with LAs to understand and align eligibility, expand eligibility to include park homes, Ofgem should allow blended funding across multiple properties, need a process to address timing for in-home funding, more to be done for rural communities and those just outside 23m of gas mains network, and clarify responsibility across GDNs / suppliers. It was noted that gas connections may not always be the solution - could be income / debt support, benefits and energy efficiency advice. It was questioned whether Cadent could identify fuel poverty through other routes such as emergency visits. </t>
  </si>
  <si>
    <t>Some of those we engaged indicated that social obligations were a lower priority compared to our other outcomes (focus groups, domestic customer survey), and some respondents to our domestic survey questioned whether protections for vulnerable customers should apply to all customers.
However, services for vulnerable customers were also frequently raised as something important and supported by customers (e.g. at deliberative workshops and in other survey responses).
Specific opportunities for improvement included:
- Publicising information on the priority services register, and making it easy to apply to be on the PSR (e.g. via an online form)
- working with families, carers, friends, and other organisations involved with customers in vulnerable circumstances to share advice on meeting their needs
- Taking into account the increased impact of areas like interruptions and emergencies on those in vulnerable circumstances (see sections on emergency response and interruptions)
Cadent business interviews conducted March - May 2019 (18 participants)
Participants in the interviews emphasised that Cadent should: 
1. Ensure that all customers, especially vulnerable customers, are more fully supported when gas is temporarily disconnected, including working with local support organisations.  
2. Consider how smart meters may affect the safety of customers, especially vulnerable customers, as smart meters could create a situation where GDNs are able to temporarily disconnect customers, but not reconnect them. 
In general, at the February customer forum, customers were more open to providing some form of support to vulnerable customers suffering interruptions e.g. electric heating / hot plates.
Customers also expect Cadent to use local networks / neighbours to identify customers in vulnerable situations that may not be on the PSR. 
In an emergency situation, customers are more likely to expect some form of emergency accommodation, with priority given to those in vulnerable circumstances. 
In the event that Cadent needs to condemn a boiler, customers did not, in general for all customers, expect Cadent to offer a replacement or alternative solutions or any financial compensation. However, for vulnerable customers, and in particular the elderly, customers did that that Cadent had a responsibility to ensure they could stay warm. For other vulnerable customers, it was assumed that it was the landlords or social services responsibility to help or customers would be able to call on local support networks. Furthermore, Cadent was expected to provide  a clear explanation and advice and point customers towards replacement boiler options.
Customers expected Cadent to communicate with relevant services e.g. local authority, or careline and communicate directly with landlords in multi-occupancy buildings, in addition to directly communicating with residents. Customers want those in vulnerable situations to be prioritised but acknowledged Cadent may not have contact details. Customers felt that Cadent engineers had a duty to identify risks.
Customers assigned high priority to: effective partnership services that enable Cadent to communicate directly with customers in vulnerable situations, short-term services (e.g. blanker provision) and long-term services (e.g. NEA pilot) that show a direct impact for customers in vulnerable situations and services that address a significant and emotive danger that customers in vulnerable situations face (e.g. intelligent alarms and locking cooker valves. Customers particularly valued partnerships with organizations with which they had some brand recognition e.g. Age UK as there would be some pre-existing trust. Customers also expressed concern that customers who weren't in vulnerable situations could take advantage of services such as the NEA pilot.
Customers assigned a lesser priority to partnerships where the value of the partner organistion was in question (e.g. food banks) as well as for services that were an important but expected part of Cadent's delivery (e.g. Cadent training and ID cards) and services that were data driven. Customers had a varied understanding of the meaning and impact of using data.
Customers did not prioritise services that  address a less significant and emotive danger (e.g. Bluetooth beacons and easy assist valves), are reliant on the Cadent brand (mass mailings or TV adverts) or have a less direct impact on people in vulnerable situations and are available elsewhere (e.g. energy efficiency advice). Customers questioned whether customers in vulnerable situations would have the technical knowledge to support the use of Bluetooth beacons. TV adverts were considered costly and a lack of Cadent brand recognition meant communicating through partnerships.
At the April / May Cadent customer forum, most customers agreed that customers in vulnerable situations, including those on the PSR and dependent children, should first and foremost have access to provisions during planned interruptions. 
Stakeholders provided a large quantity of feedback and ideas on support for vulnerable customers. EQ summarised the suggestions as follows:
• A shared register of the vulnerable amongst other organisations, partly to ensure work is not being done parallel to other organisations.
• Include a consent clause to share data with other utilities.
• A less generalised view of vulnerability: look at the example of the fire service by narrowing the vulnerability criteria to focus on those who are truly vulnerable.
• Better communication to customers of the reasons for gathering this data.
• Clean the data on the PSR more regularly.
• Advertise the PSR on TV, at the back of the Sunday Supplements and on Cadent vans.
• Partner with doctors, antenatal classes, social services and the fire service.
• Consider using smart meter rollout as an additional opportunity to expand the PSR.
• Ensure strong training for face-to-face contact is delivered to client-facing staff.
• Develop alternatives to online services that may compromise accessibility for
some customers.
• Tailor the advent initiative to schools and children.
•Develop frontline technologies: a ‘red button’ on engineer iPads to report vulnerability; spread information to frontline staff via smart phone.
• Better integration with social landlords to help vulnerable residents.
• You should advertise all the good work you are doing!</t>
  </si>
  <si>
    <t xml:space="preserve">Energy efficiency was not a frequently raised topic across engagement with customers. However, at all five customer workshops participants felt that Cadent should help heavy users reduce their consumption of gas. A few stakeholders also suggested Cadent should provide impartial advice on energy efficiency during their interviews. Reducing fuel poverty as a whole was supported by participants who discussed it.
The Cadent customer forum on carbon monoxide and fuel poverty in March 2019 involved 100 members of the public across 4 locations and found that customers do not automatically think that addressing fuel poverty is Cadent's responsibility. They asked "Why Cadent?" and instead pointed to the government and individuals as responsible actors. However, some participants thought Cadent should take action and redirect profits towards helping people within their network.
When considering how Cadent should act if it were to do so, across all locations, Option 4  received the most support i.e. whole house solution offered to those in fuel poverty (could include insulation or appliance replacement) including those already connected (although Option 3, which focused on those not already connected was also well-supported in Manchester and Ipswich). Option 4 was chosen as a thorough and holistic solution and if Cadent was choosing to act on fuel poverty, their actions should be high quality. Those who chose options 2 or 3 were concerned owners could try to cheat the system. Those choosing option 4 thought the cost (£0.51 - £7.13 per year) was reasonable and the issues were serious and important. Scale 5 (the greatest scale - 10,000 customers per year) was also chosen by the majority of participants across all locations.  Most participants stated that they wanted larger scale action (relative to helping 0.4% fuel poor homes) and would be willing to pay more. Participants also pushed back on footing the whole bill as they thought some money should come from Cadent profits. Participants also suggested partnering with a well-regarded charity to implement the fuel poverty programme to improve Cadent's accountability.
Several groups at the workshop suggested that Cadent should run a programme for fuel poverty awareness and education.
Customers at the February customer forum assigned a low priority to providing energy efficiency advice, because they felt it was available elsewhere. Those customers that did prioritise it stated that current advice is confusing and it is a sustainable service that everyone can benefit from. Those customers that didn't prioritise it felt that it didn't target those most in need.
</t>
  </si>
  <si>
    <t>A specific discretionary fund for customers in vulnerable circumstances was not frequently raised in engagement with customers and stakeholders, although one idea from stakeholders was for Cadent to help fund groups who give out information to communities.
However, the general priority of respondents for supporting those in vulnerable circumstances (see comments on services for vulnerable customers above) should be kept in mind, including frequent mentions of bill subsidies or free services such as CO alarms. This concept was only raised at the workshop in Birmingham, who suggested the tools used by Northern Powergrid were an example of good practice</t>
  </si>
  <si>
    <t>most of the comments focused on the need for Cadent to provide apprenticeships.</t>
  </si>
  <si>
    <t>Local investment was highlighted during our domestic customer survey as a priority. During workshops customers also suggested that Cadent provide apprenticeships for those in the community. 
In terms of diversity, participants were concerned that Cadent's suppliers might not follow the same pro-diversity approach. See points above for Social Return on investment (community services)</t>
  </si>
  <si>
    <t>No specific customer engagement on this area - but consider overall preference for secure supply of gas. Stakeholders in Norwich reported that mains replacement took longer than seemed necessary, which could be improved. They also raised that 1 in 3 of Cadent's reinstatements were not laid properly.
Stakeholders in Norwich were also highlighted capacity on networks was the biggest challenge to their organisations (second only to workforce and streetworks).
Long-term capacity was also highlighted as a challenge during the workshop in Manchester.</t>
  </si>
  <si>
    <t>Customers frequently repeated that they are happy with current services, and would like to see these maintained.
Feedback from the public survey included suggestions that Cadent should adopt modern techniques for managing the network. Stakeholders also highlighted the decentralised energy may present Cadent with a challenge if it reduces the need for transportation of gas. Stakeholders also suggested being region-specific, since all regions differ in what they need. Stakeholders in Birmingham highlighted long-term planning and capacity as a priority for Cadent, stressing that we need to proactively be part of developing smart grids. They also suggested adopting new approaches and 'moving with the times' - particularly in terms of understanding what influences customers and how they respond.
In London, stakeholders also felt that long term planning was a challenge for the gas network. Stakeholders from smaller renewable gas generators were concerned that Cadent prevented them from injecting their gas in the gird, and encouraged uptake of smarter grids.
Stakeholders in London also strongly felt that Cadent should would through the weekend to minimise disruption and complete work more quickly.</t>
  </si>
  <si>
    <t xml:space="preserve">The majority of respondents (75% of the total) responded that the security of the network is very important to them. 19% responded that this topic is quite important to them and 5% are neutral. Only 1% of respondents see this topic as either not very important or not at all important.
There is a correlation between increasing respondent age and how important respondents say this topic is to them. This is most noticeable in the younger age groups. The older age groups see this topic as the most important, but beyond the age of 55 age makes less of a difference to how important the topic is to them. Respondents with mains gas at home are more likely to see this topic as important than those that don’t currently have mains gas at home. Respondents who own their home outright or with a mortgage are the most likely to see this topic as important to them. Renters (whether private or social) are slightly less likely to see this topic as important. Respondents who are living rent free, in shared home ownership or in other categories are the least likely to see this topic as important. Customers with children living at home are less likely to see this topic as ‘very important’ than those without. However, having children at home has little effect on the percentage who see this topic as either ‘very important’ or ‘quite important’. Opinions on this topic are largely unaffected by region, though those in North London are slightly less likely to see the topic as very important. Students are the least likely to see this topic as very important, with those who are retired on a state pension the most likely
Some respondents comment that a secure and reliable gas supply is important to them because they feel it positively affects their quality of everyday life. Some also comment that an efficient gas supply is important because they feel it makes life easier by giving customers peace of mind. Some respondents comment that they are neutral on the topics of safe supply of gas, staff skills and behaviour and customer service because they feel these are basic standards and therefore expect Cadent to be prioritising them anyway. </t>
  </si>
  <si>
    <t>Almost half of respondents (45%) responded that the future role of gas is very important to them. 37% responded that this topic is quite important to them and 15% are neutral. Only 2% and 1% of respondents see this topic as either not very important or not at all important.
The age of the respondents makes relatively little difference to how important this topic is to them.  Those aged 18-44 have very similar opinions to each other. Those aged 45-64 also have similar opinions to each other, all of whom see this topic as slightly more important than the younger age groups. As with other topics, those aged 75+ are the most likely to see this topic as very important or quite important. Respondents with mains gas at home are more likely to see this topic as important than those that don’t currently have mains gas at home.
 Social renters and respondents who own their home outright or with a mortgage are the most likely to see this topic as important to them. Private renters and respondents who are living rent free, in shared home ownership or in other categories are slightly less likely to see this topic as important. Customers with children living at home are slightly more likely to see this topic as important than those without. Opinions on this topic are largely unaffected by region, though those in the North West are slightly more likely to see the topic as very important. Regarding the opinion of customers by occupation, full-time carers of other household members are more likely to see this topic as important (although the number responding to this question is small), followed by those identifying as ‘intermediate manager / professional / administrative’. 
When it comes to the future role of gas, some respondents say they are neutral because they do not believe that gas has a future, often going on to comment that gas should be replaced with non-carbon solutions such as solar power. 
Other respondents comment that they are sceptical about the existence of climate change and global warming, or simply state that they are not interested in green solutions, without specifying further.</t>
  </si>
  <si>
    <t xml:space="preserve">There was a call for urgency with respect to learning from and implementing low carbon gas solutions e.g. options testing to provide the evidence on which subsequent network decisions will be taken - benefits of 100% hydrogen vs blended options.
Gas companies need to take a stronger look at the inability to inject biomethane into the grids in summer months - could transform the economics of some AD plant projects.
Future billing methodology seen as important to reducing the barriers to injections of gases into the distribution system.
Passive participation of customers in decarbonisation of heat needs to change. Customer awareness is currently low and needs to be increased and gas networks should be a prominent voice in this conversation, if not lead the conversation. Stakeholders expected the gas networks to help consumers understand what the options might be for decarbonising heat and the costs and benefits of each.
The most significant, and consistently cited, barrier to the gas networks successfully working towards a decarbonised heat system through RIIO-2, was the perceived lack of a clear heat policy and absence of schemes to deliver low carbon heating post FITs / RHI. Stakeholders called for public heat policy to help the networks strive towards a common goal. Without this, stakeholders feared that network activity is driven by price controls that may result in piecemeal approaches. Some stakeholders felt that, in the absence of stronger policy direction, a change in network mindset will be required to achieve the decarbonisation goals. </t>
  </si>
  <si>
    <t>Customers generally stated that the environment is important to them, and were interested in greener gas sources. During focus groups, future consumers had the most to say about the future of gas.
However, there are exceptions - some customers were sceptical of climate change, and others felt that there was limited / no role for gas in the future anyway.
Customers highlighted the importance of raising awareness, both of environmental issues in general and of the potential benefits of green gas sources and how these actually lead to reduced emissions.
Cadent business Interviews conducted March - May 2019(18 participants)
Participants in the interviews emphasised that Cadent should:
1. Engage fully with businesses and landowners over how Cadent can work with them to enable low carbon energy projects. 
2. Be aware that, right now, a lack of network capacity and flexibility is preventing some low carbon projects from going ahead.
3. Ensure that research and engagement on how to support the energy system transition feeds into decisions made regarding improving the network and its operation. Ensure that the network has the flexibility and capacity to enable low carbon energy projects.
Cadent business surveys conducted March - May 2019 (504 participants)
Participants, particularly from smaller businesses, repeatedly expressed the opinion that gas will not form part of a low carbon energy system, with only a few participants selecting the service option of extending the gas network. A few businesses used open ended sections of the survey to comment further, contrasting energy from gas with green energy. Some of these same businesses had commented in earlier survey questions that they were not connected to gas because they use green energy instead. Stakeholders provided a large quantity of feedback and ideas on greener gas (and the future of gas more generally). EQ summarised the suggestions as follows:
• Make a step change in public opinion: educate and inform about the
necessity of decarbonisation.
• Better communication of short-term benefits as customers struggle to engage on a long-term level.
• Work hard to change perceptions: climate change is urgent and serious;
explain why certain changes will be necessary.
• Better group thinking amongst energy companies; if one is badly performing that reflects badly on the whole industry.
• Lobby government for a better framework for connections.
• More R&amp;D on storing gas.
• Work on reducing the amount of propane injected into green gas.
• Look at how other countries are managing decarbonisation: perhaps there needs to be a big policy change around selling energy as a service rather
than by supply.
• Work with regulators to consider less regressive forms of customer funding for decarbonisation projects.
• Incentivise environmentally friendly appliances.
• Educate first time buyers (in collaboration with various first-time-buyer schemes) on the importance of energy efficiency in the home.</t>
  </si>
  <si>
    <t xml:space="preserve">Innovation specifically came up in stakeholder interviews rather than customer engagement.
Stakeholders highlighted the opportunities to benefit from new technology to deliver a more efficient and environmentally friendly future use of gas. They also highlighted that Cadent should be responsive to change.
Customers did indicate an interest in innovation as part of other discussions (e.g. new techniques to better manage the network, and ideas around greener gas sources).
Cadent business interviews conducted March - May 2019 (18 participants)
Participants in the interviews emphasised that Cadent should: learn the lessons from the smart meter rollout, which was seen as beset with problems, and start engaging with the public and with businesses now about what the future role of gas means for them – such as the need for boiler replacement.
Most businesses we engaged with, do not see gas as green – if they want to go green, they go electric. Outside the gas industry, awareness of the potential for gas to form part of the UK’s future energy mix is low. For many, gas is seen as part of the problem, not part of the solution. Stakeholders in Manchester wanted innovation to be more prominent in the list of outcomes they reviewed. 
In Birmingham, stakeholders reported positive experiences working with Cadent on smart meters, although in London stakeholders were sceptical, stating that spending on insulation might be better than rolling out smart meters.
Stakeholders in London urged investment in smarter grids, and in Norwich stakeholders were concerned about Cadent's approach to renewables, particularly reinforcement and a lack of innovative thinking on biomethane.
In Birmingham, stakeholders suggested Cadent should push for more joined up thinking from Government on development of the energy market.
</t>
  </si>
  <si>
    <t>Stakeholder workshop noted that a whole systems approach needed to be balanced and factor in demand on the electricity system for electric transport, and that should have a bearing on the decarbonisation of heat as electrification as a solution to that may not achieve the appropriate balance of resources to optimise decarbonisation.</t>
  </si>
  <si>
    <t>There was consensus that knowledge about gas vehicles was low and needed improving.
• General concern that electric vehicles can’t all be plugged in at the same time, and when connected domestically double your electricity take each day.
• Question of measuring demand for gas vehicles — is there a contingency for bad planning i.e.. no nearby gas filling station.
• What is the scope for connecting bio-methane to gas vehicles?
• Are Cadent in a position to invest in gas fleets?
• Cadent should lobby and engage with the biogas industry, and see them delivering on CNG solutions.
• Everybody benefits if gas is seen in an environmentally friendly way, as when BP rebranded as Beyond Petroleum: Cadent should push for being known as an energy company, as opposed to a gas provider.
• Educating the public and spreading the news is key: is there any traction for gas vehicles on the network if the general public have very little understanding of the gas network.
Confusion over where in government you look for guidance on energy related issues.
• Cadent should provide industry leadership in lobbying and innovation, as all the gas created and provided will flow through Cadent’s network.</t>
  </si>
  <si>
    <t xml:space="preserve">CNG vehicles were only mentioned during stakeholder interviews, suggesting that Cadent should use more gas powered vehicles/LPGs. Gas vehicles were discussed at all regional stakeholder workshops.
Stakeholders raised questions about the economics and practicality of gas vehicles. In Norwich, and London stakeholders wanted Cadent to take a leading role in lobbying for gas vehicles and setting an example with our own fleet. Stakeholders in Birmingham were frustrated by slow progress with gas vehicles.
In Norwich, stakeholders suggested that knowledge of gas vehicles in low and needed improving.
</t>
  </si>
  <si>
    <t>In East Anglia, one group felt that an outcome focusing on skills training was currently missing. They suggested that Cadent should offer apprenticeships or scholarships to encourage young people to take up a career in gas distribution.</t>
  </si>
  <si>
    <t>Customers frequently raised the importance having well-trained staff who behave appropriately and inspire confidence. Some highlighted that this will help to deliver all of the other outcomes discussed with them, and that staff and crucial to delivering good customer service.
Particular concerns included staff having local knowledge and having appropriate vetting and verification to prevent imposters. Another specific example raised in customer workshops was the behaviour of Cadent drivers on the roads.
Customers suggested that Cadent should treat all staff equally and respectfully (including subcontractors' staff). Diversity was also raised as something Cadent should try to ensure, including in the supply chain.
In workshops in East Anglia, customers suggested that Cadent should provide apprenticeships to encourage young people to take up a career in gas distribution.
Skills were discussed in Norwich, where stakeholders suggested better training for back office staff (e.g. completing paperwork after repairs).
In Manchester, workforce was identified as one of the key challenges for energy companies, and in Birmingham stakeholders focused in particular on the need for knowledgeable call centre staff.</t>
  </si>
  <si>
    <t>Repair of the network following escape was not specifically mentioned in phase 1 engagement. However, this should be viewed in light of the overall priority that customers place on safety and reliability of the network. Topics relating to repairs were only discussed in London. SGN’s was given as an example of good practice,  due to their diligence and detail when responding to a damaged network.
London stakeholders also raised excavation is a key issue. Cadent need to develop a technique to find a less disruptive approach, or create development hills.</t>
  </si>
  <si>
    <t>Employee survey completed by 783 employees, from across the business who were asked questions, both as Cadent customers and as employees. When responding as employees on mains replacement the services that scored the highest were keeping customers safe throughout our works (4.17 out of 5, meeting the individual expectations of customers, especially vulnerable customers (3.61) and minimising any supply interruptions (3.56). Maintaining a tidy site (3.07) and reinstating customer and private property (3.17) were the lowest scorers. 70.54% of employees thought that the skills and behaviours of employees could be improved, 69.64% pointed to processes and 58.93% stated training. Comments highlighted that more customer focused training was needed for operational staff and the over-use of subcontractors (who in turn sub-contracted) was a problem.</t>
  </si>
  <si>
    <t>Customers fed-back that prevention is better than cure, and were in favour of more proactive checking of pipes to prevent problems before they occur.
Stakeholders suggested adopting a flexible approach to maintenance and work with other utility companies, and considering a new system to best priorities repairs.
Customers in vulnerable circumstances and their representatives provided detailed advice on how to engage with individuals experiencing specific kinds of vulnerability, which should be referred to when considering engagement during maintenance visits.
The 25 April 2019 London stakeholder event had 80 attendees. For disruption caused by digging holes in the road or on private land, 47% said that they would like Cadent to fill in the holes quicker, with 37% voting for ensuring that property / the neighbourhood looks like it did before works started and 16% wanting better communication. See comments above on mains replacement, which apply here too.</t>
  </si>
  <si>
    <t>Some customers raised concerns that pressure would not be maintained, particularly in high-rise buildings, after their experience with other utilities.
During focus groups, some customers suggested that these were internal business decisions they didn't have an opinion on, and others suggested services should be maintained as they are. Mobs were not discussed directly during regional stakeholder workshops. However, in Birmingham stakeholders highlighted the importance of taking into account new housing developments in the business plan.</t>
  </si>
  <si>
    <t>Customers frequently requested that disruption to daily life from roadworks was reduced as far as possible. Suggestions included coordinating with other utilities and using local knowledge to identify the least disruptive times to conduct street works.
Customers also highlighted  communication around road disruption, since lack of notice adds to the level of disruption. Others highlighted that works should be completed to the announced timetable.
Some customers felt that traffic disruption was a high priority area (domestic survey), but others suggested that this was not as important as other factors such as safety and reliability.
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Roadworks and the subsequent congestion delays was the disruption that 75% of respondents said they would like Cadent to work hardest to eliminate. 51% of respondents said that they would like Cadent to focus on multi-utility working with respect to roadworks disruption. 35% said that they would like to see greater timeliness so that roadworks were completed quicker. The other two options: communications and off-peak working received 8% and 5% of votes respectively. When asked if Cadent could find ways of reducing (all types of) disruption how much did they think bill payers would be willing to pay, 50% said nothing, 29% said less than £2 and 21 % between £2 and £3.
At the April and May Cadent customer forums, public and private reinstatement was discussed.
Public reinstatement:  Customers are most impacted by traffic. They find that congestion is particularly disruptive because it affects their everyday routines. They wish diversions were better researched to suit the local area, and signposted further in advance. Some customers wish traffic flow to were managed manually, not with contra-flow traffic lights, especially during rush hour. Interestingly, customers in London were less annoyed relative to other locations. Here, customers explained that they took the tube when road congestion was particularly bad. In comparison, customers were less impacted by noise. They understood that noise was inevitable, and recognised there wasn’t a time that would be good for everyone. Daytime hours were deemed most appropriate, and customers wanted to know when noise would be at its worst. Customers articulated that safety is very important to them. However, safety considerations did not have an impact on them personally. The main take-away from the safety discussion was that customers want safety measures to be standardised across sites, e.g. consistently space for pedestrians, pushchairs, and wheelchairs. 
Multi-utility working is the idea that multiple utilities companies - e.g. water, telecommunications, or gas companies - can coordinate work in the same holes, in a similar timeframe to minimize the number of times a street needs to be dug-up. Customers saw “huge community benefits” to MUW, and overwhelmingly agreed that it made sense from a resident and customer perspective. They liked how MUW would require companies to be proactive, e.g. planning maintenance further in advance. Here, detailed planning was viewed as a positive. Some customers thought that legislation was necessary. On a more local level, some customers thought that the local council could be involved in coordinating the works. Despite the strong support of MUW from a customer perspective, they anticipate pushback from utilities companies relating to accountability, responsibility, and cost. 
Private reinstatement: All customers emphasised quality of private reinstatements, and wanted to know Cadent would go ‘above and beyond’ to ensure as much of a like-to-like end result as possible. They particularly wanted to be reassured about the quality of contractors, and that materials used to be of a high standard. If a like-to-like end result is not possible, customers highlighted communication as extremely important: Customers want someone to talk to before work starts, who can explain why and how the reinstatement will be carried out, what materials will be used, and what to expect in terms of end result. Customers want someone to talk to after work is done if they are unhappy with the end result. Customers prefer a good quality job rather than a short time frame, providing there is clear communication and updates throughout the reinstatement. Some customers said they did not see a problem with private reinstatements lasting longer than five days, if this would lead to better quality of works. However, they would like to be informed about duration of works, allowing them to plan ahead. Traffic disruption was raised as a priority in London and Norwich, and discussed in a more general sense at each other workshop.
EQ summarised the discussion at all workshops with the following suggestions:
• Earlier engagement with local authorities on works.
• Provide email addresses and contact details on site so that the customer knows whom to contact.
• Ensure workers are briefed on reasons behind security protocols in protected areas.
• Assess the situation properly before closing roads/footpaths.
• Give more information to roadworks teams and cut out complex chains of command.
• Extend your working hours over the weekend.</t>
  </si>
  <si>
    <t xml:space="preserve">Many stakeholders wanted to see a wide definition of "whole systems" taking account of national and regional geographies and across wider energy vectors such as transport and industry, but also other related sectors such as water. It was also stated that this definition should consider demand side issues, encompassing consumer perceptions and behaviour. The wider definition was considered vital to allow for the full range of business planning options to be considered and to avoid unintended consequences. 
Stakeholders felt that the inter-dependencies between electricity and gas sectors and infrastructure mean that a whole systems approach is crucial. Stakeholders agreed that gas networks should collectively agree on a definition of whole systems for business planning purposes and be consistent.     
Stakeholders recognise the benefit of collaborative working between the gas network companies. This is particularly the case for innovation and the large-scale decarbonisation challenges the sector faces. It is also seen to be important given the potentially wide reach of a whole systems approach and large number of decision makers this would require coordination across. 
Stakeholders referred to several existing examples of positive collaboration (such as the National Grid FES), but saw there being an increasing need for cross-company working to effectively answer the fundamental questions of how to decarbonise the gas system. This was seen as requiring a truly collaborative approach, avoiding pursuing individual agendas at the expense of the bigger picture, while allowing for regional variation where necessary.  
While collaboration was widely seen as beneficial, stakeholders acknowledged the tension between aiming for greater collaboration while also encouraging competition between networks.  Some suggested a stronger incentive mechanism is required to allow networks to work together to achieve shared goals more effectively. 
Some called for regulatory policy that allows for TOTEX trading, as a way to encourage greater collaboration (cross sector as well as cross-network) and delivery of whole system approaches.
                       </t>
  </si>
  <si>
    <t xml:space="preserve">Customers frequently mentioned that they were not aware of Cadent, although stakeholders were more familiar. Customers suggested Cadent could do more to raise awareness of the company, and the way the gas industry works and the benefits it delivers.
Cadent business interviews and surveys conducted March - May 2019: Business representative organisations and high gas users typically had more knowledge of Cadent and more viewpoints to offer on behalf of themselves and the groups they represent. 
Some key decision makers for businesses are unaware as to whether their business has a gas connection or not. This was more likely to be the case for larger businesses.
For many businesses that are connected to gas, it is only used for heating the building, providing hot water and sometimes for cooking. These are perhaps considered incidental to business needs – they are not something most employees think about and therefore not something they have opinions on.
Some businesses consider gas and gas distribution to be an issue for the building landlord, not for themselves. Topics such as interruption to supply, can help businesses see why they should engage. 
Finally, although businesses were made aware that decisions made by the GDN affects gas bills, businesses still have little or nothing to say on this issue – they consider it a supplier issue or simply want costs to be lower, with nothing more to say. Stakeholders at all regional workshops stated that understanding more about Cadent was one of their reasons for attending.
Stakeholders in Manchester advised that Cadent should do more to educate people about the what gas is and what is does. In London, stakeholders were confused by Cadent's name change, and in Norwich they asked questions around the difference between Cadent and National Grid.
In Birmingham, stakeholders reported that many people simply don't know who Cadent are.
Western Power Distribution were highlighted as an example of good practice - using mail drops to let customers know who they are.
</t>
  </si>
  <si>
    <t>Additional comments that don't fit into particular service areas or themes:
- Some customers highlighted innovation as a low-priority area for them. Stakeholders at all regional workshops were asked about Cadent's proposals to change Ofgem's output categories (although in Norwich, they stated that as long as services were good and bills low, consumers wouldn't have any particular interest).
Stakeholders were also in favour of responding to specific customer types or regions in the business plan.
EQ summarised their ideas as follows:
•Engage more with your depots to gauge a decent understanding of each
licence area.
• Create future maps for each community you serve and discuss each
community’s needs with the local authorities.
• Gain and invest in grassroots, local knowledge of your network.
Change the semantics to help people relate the proposed RIIO-2 outcomes to their household energy and bills.
• Survey household consumers to see how they feel about the proposed RIIO-2 outcomes.</t>
  </si>
  <si>
    <t>Green: most important, amber: middle importance, red: least important</t>
  </si>
  <si>
    <t>Safety was mentioned less frequently partly because participants assumed that the safety of GDNs would be adequately regulated. Participants focused on the need for Cadent to provide fast response to emergencies and to advertise the emergency number/monoxide alarms.</t>
  </si>
  <si>
    <t>Safety, including prevention of emergency situations and response to them was consistently highlighted as the most important or joint-most important priority across each engagement method.
Other key themes included making emergency information (including contact numbers) easily available.
Research highlighted that some customers have specific needs (e.g. those in vulnerable circumstances) and our approach to preparing for and responding to emergencies should incorporate these. Stakeholders in Birmingham and London reported positive experiences of Cadent during emergencies.
Emergency planning was something that stakeholders from local authorities in Norwich raised as something they wanted to engage with Cadent about. In Birmingham, stakeholders identified connecting safely to the gas network as a priority.
Stakeholders in Birmingham suggested increasing the visibility of emergency control valves, as a way to help people with restricted mobility.</t>
  </si>
  <si>
    <t>Safety was mentioned less frequently partly because participants assumed that the safety of GDNs would be adequately regulated. Participants focused on the need for Cadent to…[advertise] monoxide alarms.</t>
  </si>
  <si>
    <t xml:space="preserve">Cadent has an number of initiatives to promote CO awareness. One such initiative is that Cadent sponsors memory diaries (which include information on CO prevention), produced by Derbyshire Fire &amp; Rescue and distributed by the Alzheimer’s Society. Kay Simcox of Derbyshire Fire &amp; Rescue Service, said: “We are delighted to be working with Cadent Gas for the second year on this fantastic project. Their sponsorship and ongoing support has made it possible for us to continue working with local charities that work with vulnerable members of our community, helping to make sure they stay safe from the risk of fire and carbon monoxide poisoning.” Cadent also promotes CO awareness with children through it’s Safety Seymour character. 496 parents were surveyed in 2018 about the effectiveness of Cadent's Safety Seymour activity pack. The response was overwhelmingly positive with the general consensus being that it was both informative and fun. When asked if the information was clear, understandable and useful, all those who responded said yes, with the exception of 6 who said no or gave a qualified response. When asked if the programme had encouraged them to take further safety precautions at home, approximately 75% said yes, with many of the remainder stating that they already had the necessary precautions in place.  </t>
  </si>
  <si>
    <t xml:space="preserve">Customers consistently supported Cadent providing  CO alarms (free where possible), particularly for customers in vulnerable circumstances.
Some research also indicated that customer awareness of the dangers of CO is low.
The Cadent customer forum on carbon monoxide and fuel poverty in March 2019 involved 100 members of the public across 4 locations and found that customers do not automatically think that addressing fuel poverty and CO is Cadent's responsibility. They asked "Why Cadent?" and instead pointed to the government and individuals as responsible actors. However, some participants thought Cadent should take action and redirect profits towards helping people within their network.
However, when considering what actions Cadent should take if it were to act in this area, across all locations, the majority of participants chose the most extensive and expensive investment option (option 5: existing service plus free CO alarms for all customers on emergency visits and for most vulnerable: locate CO and repair / replace problematic appliances) as they thought the cost (£0.558 per customer per year) was reasonable and the issues were serious and important. Most participants stated that they wanted larger scale action (relative to distributing CO alarms only on home visits) and would be willing to pay more. Participants also pushed back on footing the whole bill as they thought some money should come from Cadent profits.
It was noted that Cadent, as a regional monopoly, was uniquely placed to address CO poisoning as everyone at risk in a certain region is a Cadent customer. Participants agreed that customers on the PSR and those with low income should be targeted for detector distribution. However, they also thought that non-PSR customers may be the hardest to reach as they are not tied into charity and social security networks and everyone is vulnerable to CO. Participants wanted Cadent to do more and provide more free CO detectors. Some also thought that the Government  should require CO detectors in all homes.
Customers at the February customer forum assigned a high priority to the provision of intelligent CO alarms, with some customers describing this as 'brilliant' or 'fantastic'. Stakeholders in Manchester gave positive feedback on their experience working with Cadent to fit CO alarms. 
CO alarms were a priority for stakeholders in Birmingham, who suggested working with agencies to fit them, and asked whether Cadent had monitors on vans they could fit. They also asked whether customers on the PSR are offered a monitor if Cadent visits them.                     Cadent has an number of initiatives to promote CO awareness. One such initiative is that Cadent sponsors memory diaries (which include information on CO prevention), produced by Derbyshire Fire &amp; Rescue and distributed by the Alzheimer’s Society. Kay Simcox of Derbyshire Fire &amp; Rescue Service, said: “We are delighted to be working with Cadent Gas for the second year on this fantastic project. Their sponsorship and ongoing support has made it possible for us to continue working with local charities that work with vulnerable members of our community, helping to make sure they stay safe from the risk of fire and carbon monoxide poisoning.” Cadent also promotes CO awareness with children through it’s Safety Seymour character. 496 parents were surveyed in 2018 about the effectiveness of Cadent's Safety Seymour activity pack. The response was overwhelmingly positive with the general consensus being that it was both informative and fun. When asked if the information was clear, understandable and useful, all those who responded said yes, with the exception of 6 who said no or gave a qualified response. When asked if the programme had encouraged them to take further safety precautions at home, approximately 75% said yes, with many of the remainder stating that they already had the necessary precautions in place.  </t>
  </si>
  <si>
    <t xml:space="preserve">Customer service as such was a lower priority for some customers, since they felt Cadent should focus on its core role and achieving value for money.
On the other hand, stakeholders indicated this as a high priority, and other customers felt that customer satisfaction would lead to trust in the company as a whole. Others highlight that good customer service is a minimum expectation [see also comments on customer service communications below].
Some customers highlighted the importance of taking feedback after a job is done, and potentially an award for staff who provide excellent service. When asked for feedback on Ofgem's proposed outcomes, stakeholders in Birmingham suggested that an outcome relating to customer satisfaction should be included. They also suggested that customer care and communication were not being prioritised enough.
Stakeholders in Manchester gave Wales &amp; West as a good example of an approach to improving customer services. Two general recommendations from EQ based on all workshops was to consider projects such as SGN's testing of new approaches in the town of Oban (the 'Oban project'. They also suggested comparing Cadent to companies such as Next and Amazon with regards to customer service. </t>
  </si>
  <si>
    <t>With respect to domestic connections, when surveyed as employees, the services that scored the highest were: keeping customers safe throughout our works (4.49 out of 5), and meeting the individual expectations of customers, especially vulnerable customers (3.73). The services that scored the lowest were: ensuring that we communicate effectively with customers throughout the job (3.08) and planning the work and engaging with local authorities and customers (3.25). When asked what could be improved, 91.89% said processes, 64.86% said systems, 62.16% said people and 62.16% said training. With respect to processes, comments included the need for customers to be kept informed and have a clear point of contact at each stage of the process. Comments also noted that the systems were slow and outdated. For people, it was noted that it could be beneficial for engineers and connections agents to see and understand the difficulties that each other faces.
For commercial connections, the three services of CNG filling stations, bio-methane and power generation scored 3.5, 3.33 and 3.14 out of 5 respectively. Of the areas that could be improved 81.25% said processes and people, training and systems were identified by 62.5%, 62.5% and 50% respectively. On processes, comments included the fact that there was lots of handoff within the company without a defined end to end process and that agreed processes are not always followed. It was also noted that communication between departments is very poor and a greater commercial / customer focus is needed.</t>
  </si>
  <si>
    <t xml:space="preserve">Ordering: Reflecting earlier feedback, Cadent scored highly on the clarity of communications around packages and costs. There was an uncertainty regarding the ease of amending or cancelling an order as few had attempted to do so and half of participants did not score this outcome. Levels of satisfaction were lowest when it came to scheduling a date for the work. A number of customers reported feeling that they had no or little input into this decision. Scores: I knew the price of what I bought - 9.3, it was clear what I had bought - 9.1, I could amend or cancel my order - 7.8, I could select a convenient date - 7.6. Some customers' first port of call was the website, for others, to was a call to the connections team. There was praise for both the online and telephone services as they were seen to be straightforward, helpful and transparent. None of the participants reported a negative experience of customer service from the Connections team or a poor online experience. For the majority of participants obtaining a quote from Cadent felt like an easy and quick process. One customer suggested a set price and fast track online ordering for back-to-back meter moves that require no changes to piping. Although the majority were happy to accept the quote given, consideration may be given to whether costs could be broken down and how explanations are presented to customers to aid comprehension. There was a degree of uncertainty amongst customers over whether the initial quote was definitive or an estimate. This led to praise for Cadent’s transparency in reducing the original quote should the surveyor report that the job would be easier than originally anticipated. However, those whose quote had to be adjusted up after the surveyor’s visit were unhappy at this turn of events. It is essential that upon quoting it is emphasised to customers if the quote is subject to a surveyor’s inspection and may be subject to change. Further consideration may be given to how the reasons for any cost increases may be most clearly communicated. For example, a follow on written communication explaining in layman’s terms and, if appropriate, with diagrams. 
Pre-installation communication: While the average score for pre-installation communications was high, it was felt that there was some room for improvement. As previously noted, suggested improvements focused on visual aids to help customers understand the process and what Cadent required from them. Respondents who felt less well informed than the average, typically felt that communications had faltered when work was outsourced. Ensuring a consistent standard of communication across and between teams is therefore essential to maintain customer satisfaction. I was clear what I needed to do scored 8.7 and I was kept updated scored 8.4. Participants were uncertain of where to find the answers to their queries. Home page signposting to FAQs and step-by-step guides for domestic connections or alterations could help these customers feel more confident in their application. The visual presentation of information, such as through diagrams or video guides, was highly favoured as many participants were unfamiliar with sector terminology and with no prior experience were uncertain what they had or what they wanted and how to prepare. Leaflets may offer a suitable alternative for off-line customers. Further information that participants would have found useful included:
 a breakdown of the work process, including information on when the customer needed to be at the property and how they should prepare. Some participants who had also had water or electricity connections reported receiving a visual guide to these processes which they found useful.
 an explanation of why existing pipes may not be suitable for a re-connection or alteration
Two participants had special requirements due to disability and felt that these were taken into account at this stage. However, one’s wheelchair access to her property was impacted when the barriers were left in an inconvenient location after the work had been completed.
The time that participants felt that it was reasonable to wait for a gas connection or alteration varied by location - from 2-3 weeks in Whampton to 4-8 weeks in Nottingham. Those who required alterations typically expected a faster turn-around than new connections customers. This was due to the perception that it would be easier to alter an existing connection than install a new one. Moreover, those already living in the property that required work were understandably keener for it to be completed quickly. Participants would welcome an online calendar that calculated the time needed to prepare for your installation and then showed suitable, available dates allowing them to select a preferred date.
There was strong customer support for the idea of a website account where you could log in to resume a pending order, provide additional information or documentation and after the order keep track of progress. A dedicated email log in was preferred over Facebook or Google account log-ins. The concept of a Cadent app received a more mixed response. It appealed to some while others were not app users or felt that it could be a hassle to download it for a short term, one-off project.
All new connections customers, and where relevant alterations customers, had been given the opportunity to choose between levels of service, most commonly whether they preferred to dig their own trench or pay Cadent to do so. This flexibility was appreciated. The concept of extending this to a fully tailor-made package was therefore universally popular. An extended or end-to-end service was appealing to those who prioritised convenience. Of the individual options on offer, meter fitting was particularly popular and one participant would have liked the option to include the cutting of the hole for the meter box. However, for many, cost would be the deciding factor. Consequently there was very strong support for a tool that allowed customers to experiment with selecting or deselecting elements to create an optimum package balancing their needs and budget. There was an appreciation of premium options that allowed customers to schedule work at their convenience, even if not all participants would have opted for these themselves.
It was generally felt that it would be beneficial to offer the option to pay for priority handling of urgent jobs, as long as this did not significantly impact upon waiting times for other customers. Suggestions of an appropriate cost varied from £40 to £100 or from 10% to 20% on top of the standard job cost. Participants in Harrow, London supported a higher cost than those in other regions. The majority of participants in Altrincham and Nottingham would not have opted for Saturday or Sunday installation at extra cost, however, they did support its inclusion as an optional extra. In Wolverhampton and Harrow there was more enthusiasm for the option with customers unwilling to spend a day’s annual leave on the installation or lose a day’s income if self-employed. The suggested cost in Nottingham and Wolverhampton was approximately £100, again participants in Harrow were willing to consider a higher rate, namely £95-£200 or 20% on top of the standard job cost. Participants placed high value on the surveyor. For those who had no previous experience of such work, their visit offered reassurance that any mistake customers may have made in their request would be picked up and corrected by the surveyor. Participants feedback suggests that this early visit may have contributed significantly to the success of a number of jobs with the surveyor helping the customer understand how to prepare or requesting changes to the original plan to comply with regulations or the practicalities of the site. While overall satisfaction with the surveyors was very high, a number of participants did report having little or no advance notice of the day and time of their visit. The popularity of the service translated into a reluctance to do away with surveyor’s visit and rely upon online records. For many, the instinctive response was that a surveyor was necessary especially on new connections or more complicated alterations. Having come to expect the surveyor as part of the process, the majority were reluctant to pay extra for it, particularly on simpler jobs. This reluctance translated into further consideration of a data driven alternative and some were willing to accept this upon the condition that if Cadent had deemed a surveyor’s visit unnecessary then Cadent would be responsible for any costs or delays incurred due to errors in the records or remote calculations. Participants in Harrow were the most willing to consider paying for the service and suggested a cost of approximately £50. One customer suggested a video call could offer a cost and time effective alternative.
There was a very high degree of satisfaction with Cadent’s level of communication in the run up to installation. A small number of participants reported occasions when the level of communication had fallen short most frequently this was due to communication breakdowns between different work teams or uncertainty over who was responsible for what. With communication preferences varying between individuals there was strong support for specifying your communication preferences upon ordering. Customers stated that they wanted to know: date and time, timescales, process breakdown, likely disruption, and named contacts for workforce / problems. Participants expected to be able to call Cadent during working hours on weekdays. They would like the call centre to be open later on the evenings and on a Saturday morning, however there was a concern that this additional cost to Cadent may be reflected in customer bills. Suggested opening hours varied from 7am to 9am and closing hours from 6pm to 8pm on weekdays. No group expected the centre to be open later than 12pm on a Saturday or to open on a Sunday. Where early morning starts were requested, participants were most frequently envisaging calling with queries regarding the installation work force, such as expected arrival time, rather than with general enquiries or to order. Supplying customers with a named point of contact for the work force may therefore negate the need for a 7am start. An extended hours live chat function on the website was also suggested as an alternative.
The majority of participants would opt to be present while work was being carried out even if it was not mandatory. All would want to be present if work was being carried out in the home. For the majority of participants, the day of the installation was a positive experience, with one describing it as “seamless” and another as “platinum service”. With a few exceptions, there was praise for the professionalism and demeanor of the work force. Where problems occurred or the service did not live up to expectations, the level of communication between teams was the most common cause. The major concern regarding outsourcing was knowing who to call in the case of a problem or urgent query. As customers had paid Cadent for the installation, the ultimate responsibility for it was seen to lay with Cadent regardless of who was carrying out the work on the ground. Satisfaction scores were high for the installation process, with a very small number of dissatisfied customers bringing down the average score. Two participants complained about rubbish being left behind, there were complaints over the time taken to backfill or remove barriers and one criticised the apparent lack of a back-up plan when the original work team had a broken down van and could not reach the property on installation day. "Cadent looked after my property": 9.0, "Cadent delivered what I'd bought": 8.9, "The works was carried out on time": 8.6. 
It was typically at the post-installation stage that the customer experience faltered. Expectations at this stage varied with some expecting their property to be left in the condition it was pre-installation and others happy to tidy up themselves. However, the delays in backfilling and removing barriers and a lack of communication over timescales caused widespread bewilderment. The expectation was that trenches should be backfilled within one to two days of installation. Participants would start to worry if they weren’t done within a week. There was a little less concern regarding the barriers but ideally participants would have liked to see everything back to its original state within one week. Feedback suggests that a card confirming the completion of the job and a number to call in case of any queries or issues could ensure that customers feel that they are kept in the loop without impacting upon the survey response. Expectations of cost varied with similar numbers expecting the work to be cheaper as expected it to be more expensive and a number of participants having no frame of reference.
The cost came as a pleasant surprise for many new connections customers who had previously had considerably more expensive electricity or water connections Once the work had been completed, new connections and those that had required extensive work were typically seen as very good value for money, more so than less labour intensive alterations.
Feedback suggests that offering a range of payment options would be popular. Some participants had a strong preference for full payment upon ordering to save “faffing about”, “get it out of the way” and avoid any price increases while awaiting installation. Others would have preferred to spread the cost a little and pay a deposit of 20% or more on ordering and the remainder closer to the installation date.
Finance package held limited appeal unless the work was costing £1,000 or more. In this instance it was felt that offering interest free credit over a period of 3 to 12 months would help less affluent customers. Another customer suggestion was to work with gas suppliers to add the cost to the gas bill in instalments.
</t>
  </si>
  <si>
    <t xml:space="preserve"> Feedback from FutureBiogas: Cadent's proposals for connections standardisation were welcomed as a 'step in the right direction' and all of Cadent's points were agreed with.  Concerns raised were with the motivation and willingness to do it from the GDNs, whether the  ‘least cost’ option will be adopted and the speed in which this will be done.</t>
  </si>
  <si>
    <t xml:space="preserve">Connections were generally not highlighted as a high priority for customers in our research.
However, customers indicated that paying for a connection service creates certain minimum expectations, such as completing work to timetable, reliable quotes, specialist teams on sites and putting everything back in place as before once work is complete.
Some participants thought that the benefits of gas were not clear, and that educations campaigns (e.g. in schools) could give people an incentive for people to want to connect to the gas network. Stakeholders experience of connections was covered in 3 out of 4 regional workshops - many of these experiences were negative.
In Manchester, stakeholders had concerns on delays, preferential engineering, expense and the reluctance to accept generic method statements as readily as other GDNs, citing WWU as an example of good practice. They also suggested a collaborative format for new connections.
In Birmingham, connecting safely was stakeholders' top priority, but they raised that the process for responses and appraisals were inconsistent, escalation was difficult. Also stakeholders found the overall process long and complex and that this impacts them financially. Also, having to add propane to biogas was an issue for those involved in renewable schemes.
In Norwich, stakeholders were more positive about their connection experience, highlighting that communities might not know what they are missing without gas connections.
</t>
  </si>
  <si>
    <t>in addition to keeping the bill down, participants highlighted the importance of fair and justifiable charges. There was also some concern that as a private company, Cadent might become too focused on profit which could compromise the quality of the service.</t>
  </si>
  <si>
    <t>Our domestic customer survey, public survey and interviews with stakeholders indicated that affordability is a high priority. However, in customer workshops and focus groups some customers indicated that lower bills could be a lower priority than factors like safety and reliability. 
Some customers stated that fair bills might not necessarily be the  lowest possible bills. Transparency and clear communication in bills was raised as important, particularly for bill increases. [Note Cadent do not control the way this information is presented in energy bills]
One stakeholder interview also highlighted that realising efficiency was important in the absence of market competition. Bills were not a particular area of focus for regional stakeholder workshops.
However, stakeholders in Manchester said that value for money was their top priority of the outcomes they were shown, and in Birmingham stakeholders suggested that some customers would be prepared to pay more to support decarbonisation.
Stakeholders in Manchester also discussed whether they looked at gas and electricity bills separately, and agreed that different networks should coordinate when it comes to bills.</t>
  </si>
  <si>
    <t>When asked about the outcome: "act in a fair, transparent and responsible way". The Cadent business survey of 504 participants conducted March - May 2019 revealed pricing as a key theme. Participants wanted to ensure that their bills were as low as possible and would be spent on upgrading the network. This was particularly prominent amongst businesses that spend the most on their gas - manufacturing, hospitality and medical businesses.</t>
  </si>
  <si>
    <t>Customer and stakeholder views on bills and returns were mixed, with some highlighting these as a high priority (stakeholders, customer workshops), others found these a lower priority (deliberative workshops on outcomes, focus groups). 
Some customers suggested that profits should be invested into improving the level of service Cadent provide, or into environmental schemes.
Some customers did not understand the way that gas distribution networks make a profit.
Some stakeholders were highlighted a challenge for Cadent will be regulatory approval of the money needed for investment in the network and reduced return for shareholders. 
When asked about the outcome: "act in a fair, transparent and responsible way". The Cadent business survey of 504 participants conducted March - May 2019 revealed pricing as a key theme. Participants wanted to ensure that their bills were as low as possible and would be spent on upgrading the network. This was particularly prominent amongst businesses that spend the most on their gas - manufacturing, hospitality and medical businesses.</t>
  </si>
  <si>
    <t xml:space="preserve">Customers want to be well-informed of key dates, duration of the works and/or interruption, and important road closures. They want to be informed when there is a change in plan. Customers want communication methods that allow for two-way dialogue. Whilst views on communication methods were divergent, overall customers want more than the current service.
Most customers were happy with the current letter service and timeline: 28 days with reminders closer to the works at 10 days. Although, a few customers wanted it further in advance.
Some customers were concerned about differentiating between informational, promotional, and scam materials in the post. They want an addressed letter as opposed to a glossy flyer because the latter is more informational than promotional. Given that Cadent does not have customer names, there is a risk that customers will not read the unaddressed letter. Several participants said they do not read unaddressed mail. Customers expressed that any written communications should have clear language and the key dates should be easily identifiable. Customers want the letter to inform them of other communications methods. Should they expect a knock at the door? Is there an online portal or twitter feed they can turn to for live updates moving forward?
Although many customers view door knocking as intrusive, they would still like Cadent to try and reach them this way. It was viewed as a good method to reach vulnerable customers such as the elderly who may be homebound without access to the internet. This was particularly important in the case of an unplanned interruption when there was a concern for the safety of customers. Customers would like Cadent staff to provide ‘essential’ information e.g. estimated length of interruption and if the situation is worsening. For interruptions, some customers preferred for Cadent to primarily focus on reconnecting the gas rather than notifying residents door-to-door. 
Some customers were concerned about personal safety, but several groups suggested things to mitigate their distrust, including: workers in uniforms with ID, and a warning about door-knocking in the original letter.
Customers want Cadent to only use email as a secondary form of communication. Customers express concern about older people who may not use email. Customers said that due to the number of emails they receive this could go unnoticed, be seen as spam, or go straight to their junk mail because it is sent as a mail merge. If Cadent decides to utilise email, the information should be similar to the letter, and they want a ‘reply’ option, which is consistent with their preference for two way dialogue. In sum, there were mixed opinions on the use of emails. People saw logistical barriers (email addresses not on file; diverted to junk).
Customers perceived that most of the general population have phones with text capabilities so that they are able to receive updates. For a planned interruption, customers would like text messages to be used as a reminder and for an unplanned interruption, they would like them to be used to keep them updated throughout the interruption. One group in Birmingham strongly supported text messages and likened them to a modern form of door knocking. “Everyone looks at their texts,” they reasoned. Although text messages were a popular method of communication, customers realised that they won’t reach everyone.
The online customer portal idea was well-received by the reinstatement groups and poorly-received by the interruptions groups. This could be because the length of reinstatement is longer than the time without gas, and customers felt it was more important to received detailed updates throughout the reinstatement process. They also wanted to know details of the associated diversion and alternative routes. A concern amongst interruptions customers was that they would not know how to use the platform. Customers in the interruptions rooms felt they would not make use of the Online Portal. Several reinstatement customers also felt they would not make use of the portal, however, they wanted the option for live updates. There are customers who require a lot of detail, and those who don’t; an online portal would satisfy customers who want more information. Customers wanted a chat in the online portal for two-way dialogue.
There was mixed support for smartphone application, with some customers providing suggestions on features it could provide and others expressing concerns about it’s usability. Like the online portal, some interruptions customers felt they would not make use of it. Customers who were supportive of the app, thought it was well-suited for providing live updates. Customers wanted an app that was “dynamic.” Interestingly, the Smartphone App was not well-received in the reinstatement groups, despite the fact the online portal was well-received. Some customers articulated that they did not want to have to download anything, or make a new account. These steps make it seem like a hassle. 
The majority of customers stated that they were uncomfortable with answering calls from blocked or unknown numbers. Some customers viewed this method as irritating and were wary of phone scams. Some participants also said they would not answer if they were at work. On the other hand, several customers were supportive of phone calls, especially in emergency situations, when they could ask questions. A few customers said it could be used as a reminder closer to the planned works after another form of communication is sent, such as the letter.  
Social media groups: In almost every customer group, someone suggested that Cadent could communicate with local residents through a Facebook group. Customers wanted Cadent to tap into existing neighbourhood groups (instead of starting their own new ones) that are already monitored readily for community updates. Posting in these groups and allowing for Q &amp; A in the comments would enable two-way dialogue, and allows for people to vent, which customers thought was important.
Partnerships: Customers suggested that Cadent should work with local Residents’ Associations, Neighbourhood Watches, and the local council to inform residents of and provide updates.
Public notices: Customers suggested that they could be notified of planned works by posters on lampposts, trees, road signs and other public spaces that residents pass on a daily basis. Additionally, they suggested using electronic sign boards in local hubs, like the GP’s office.
On-site support staff: A few customers suggested that Cadent provide 24/7 support staff onsite for the duration of the works to answer queries and refer persons to services where necessary. 
Customers shared several tips and tricks that would make Cadent’s communication material more digestible and accessible, including: provide a database of phone numbers for customers to use in emergency incidents or to answer queries, label letters as ‘important gas works’ not ‘to the occupier’, avoid sending links to surveys or invitations to download apps over text message, and link customers to educational material through email or the online portal, so they can find out more about the ongoing work.
When prompted about the fact that Cadent don’t usually have customer contact details, ideas included: provide details in letters on how to opt in to further information and, during door-knocking, ask customers for the contact details that are not on file (email, phone number) for follow-up. 
</t>
  </si>
  <si>
    <t xml:space="preserve">At the two stakeholder events it was agreed that the staff at AWS are good and very knowledgeable and make the process very easy. Cadent taking responsibility for MPRN numbers was also a positive.
Things that didn't work well included:
- difficulty understanding who qualifies
- difficulty aligning supplier and tariff advice 
- often not understood that there are different types of fuel poverty (due to vulnerability, illness, age)
- issue between FPNES and ECO as ECO doesn't ensure people are in fuel poverty
- adaptations have had to be made to bypass the Cadent process to ensure that delivery of the connection is made
- additional costs for listed buildings or conservation areas should not automatically be pushed back onto customers
- would welcome an account manager - difficult to know who to talk to at Cadent
- issues of income vs. fuel costs - people who benefit from free coal are penalised
- current process for end-to-end is frustrating, disjointed and time-consuming
- need greater accountability of work from start to finish
- need better alignment between PSR and those on fuel poverty
- historical issues of people just not wanting gas
- issues with getting the meter installed after work is done.
Opportunities for improvement identified included learning from the experience of others, better interaction with LAs to understand and align eligibility, expand eligibility to include park homes, Ofgem should allow blended funding across multiple properties, need a process to address timing for in-home funding, more to be done for rural communities and those just outside 23m of gas mains network, and clarify responsibility across GDNs / suppliers. It was noted that gas connections may not always be the solution - could be income / debt support, benefits and energy efficiency advice. It was questioned whether Cadent could identify fuel poverty through other routes such as emergency visits. </t>
  </si>
  <si>
    <t xml:space="preserve">In spring 2019, Traverse conducted a second phase of research into the needs and preferences of customers in vulnerable situations (CIVS), in support of Cadent’s business planning process for RIIO-GD2. We spoke to 17 customers, 7 independent professionals and 12 professionals representing organisations ranging across a tailored sample, based on the 27 PSR Needs Codes.
The overarching key finding is that customers in vulnerable situations are individuals and as such have individual needs and preferences in terms of services, in emergency and planned works, self-identification, and communication. CIVS should be approached on a needs basis; assessing their individual needs on the basis of practicalities, rather than labelling or pre-determining based on their PSR code or other forms of categorising. There is an expectation that engineers should have at least some safeguarding knowledge, though there was uncertainty on how much and some concern raised on how much can be expected of Cadent engineers. It was suggested that there is a central hub in Cadent that holds the knowledge of local organisations in each area which engineers can refer into, keeping the process as simple as possible, as protocols in councils and the range of local services available vary greatly. Cadent colleagues may benefit from training in awareness of specific needs groups e.g. Deaf, and developing ‘soft skills’ to enable positive interactions with CIVS. The benefits of continuity for some CIVS was raised, and in line with concerns around what can reasonably be expected from engineers it was suggested that some engineers are trained in awareness of the needs of specific CIVS groups, where appropriate, who are then allocated to CIVS. 
Partnerships with local organisations are seen as highly valuable in efforts to identify and communicate with CIVS, including promoting services and the PSR. Registration to the PSR should be encouraged through positive framing i.e. focusing on the benefits and not stigmatising customers, awareness raising and ease of registration. Accessibility is a core consideration for campaigns and communication more widely. Again, needs and preferences vary across individuals so having a range to choose from/offer is advised. 
Those identified by our interviewees to be more likely to identify as vulnerable were those with partial sight, physical impairments and young adult householders. Those felt to be less likely to identify or disclose being in a vulnerable situation, were those with dementia, mental health and developmental conditions. Ultimately, it is down to the individual. Age UK recommend using data to identify vulnerability, such as energy usage patterns or Warm Home Discounts, rather than relying on self-identification. 
Eight professionals (of nineteen) we spoke to had not heard of the PSR, five had, and the rest were unsure. Across the board, professionals feel encouraging registration is simply about awareness and positive framing: if customers know it’s available and understand the benefits, without feeling stigmatised, then they will want to sign up. Key considerations are around accessibility (how easy it is to sign up), which is particularly relevant for those with communication needs, and mitigating concerns around downsides, such as cost, by reassuring customers it is a free service. Fourteen (of nineteen CIVS and carers) had not heard of the PSR. Three of the five that had, had been advised to sign up to it by professionals, and one had heard about it through being one of these professionals. 
The most common theme when asked about the best channels to promote the PSR was working in partnership with organisations who support CIVS, who could distribute through leaflets or their own newsletters, websites and social media platforms. Many also suggest working with local health and social services, including GPs and hospitals, as well as other local services such as housing, police and fire services to promote the PSR through leaflets and posters and/or, preferably, by enabling trusted professionals to discuss the register with CIVS and field questions.  Whilst it is not felt to be Cadent’s responsibility to fix such problems, recognising signs of neglect, agitation, abuse, lack of hygiene or safety, or hoarding, is felt to be the best use of training efforts, along with making them aware of how to respond in the situation, and how to follow up with a referral. Age UK resources suggest working with other energy suppliers and network operators towards a ‘tell us once’ system, as well as other service providers, providing more joined-up identification, support, access and communication.  Customers were asked which organisations Cadent should partner with in order to identify people with conditions such as theirs. Suggestions included public services like the fire service, the local council and community groups (either organised locally, or national with local hubs).
When asked what would make them feel un/comfortable with being referred customers largely spoke about trust with the engineer (knowing what they were being referred to and why), consent (feeling they were involved the decision) and knowledge (knowing about the organisation they were being referred onto). One stressed the importance of not feeling under pressure to agree to it, and another the importance of choice (e.g. having a choice of several organisations).If there is not a safeguarding or safety concern and the recommendation is based on observations of vulnerability, then consent should be respected. However, if there is an urgent safeguarding concern there is a strong case for referring with or without consent, though the customer should be informed, and consent should be sought if possible. 
Most professionals feel it is very important to provide alternative heating and cooking solutions during interruptions to the gas supply. Reasons included the importance of keeping someone warm, fed and keeping the area sanitary when they are unwell, can’t leave their home, may be frail/at risk and would be put in danger of needing emergency care, and due to the financial costs of eating out which also wouldn’t provide adequate nutrition. A couple of professionals feel that it would depend on the individual whether they would need alternative heating or cooking solutions. Some can adapt better than others and some would be able to stay with family. Most of the customers interviewed feel that providing alternative solutions during interruptions is very important for them, or those they care for. Reasons were largely around the need to keep warm and eat well, as not doing so would threaten their health, though for some it was also about routine and/or cleanliness. 
The level of urgency, for some, depended on the length of time.
Overall the B-Warm Heated Seat Cover is felt to be a good idea for some, particularly as its low cost/low energy. However, it depends on the individual and their conditions. 
Other suggestions included electric blankets and heaters. A third of the customers to whom this service was relevant felt the B-Warm heated seat cover would be appropriate for them, and a few felt it would be appropriate, but only for a short period. The rest felt that this would not work for them. The reasons were around needing to heat the room so they can move around, having difficulty regulating their own body temperature and being bedridden. A mother of small children suggested having a heated playmat, and another customer suggested a heated blanket, as adaptations which would work for them (for a short period).  
Care Home or Hospital as alternative accommodation: A hospital is felt to be inappropriate for alternative accommodation but care home is felt to be appropriate for some, though it could be a challenge to find capacity and require advance planning. For some, hotels would be more appropriate. Ultimately Cadent should be striving to keep people safe and accommodated at home as far as possible. Of the customers who this service was relevant to (7), three felt that this would be appropriate for them. 
Easy Assist ECV was felt to be a positive development. Measures were suggested to ensure it was accessible but couldn't be activated accidentally. 
Remote instructions in an emergency: asking if there is someone there to help will be relevant for many CIVS, including those of pensionable age and those with sight loss. Generally keeping instructions short and clear (no technical terms), with one instruction at a time, whilst being reassuring, is felt to be best for all customers. Other means of communication such as skype/videos with an interpreter or text message (that can be replied to) would enable communication with people unable to speak English and those who are Deaf. Engineers going around door to door, particularly those who are BSL trained, would be especially useful here as they can communicate face-to-face. Again, knowing customer needs in advance would be particularly helpful here. 
Bluetooth Beacons: promoting this technology to people directly and through families was felt to be a positive way forward. The blind customer felt the Bluetooth Beacon was a good idea, and recommended it give plenty of warning, perhaps ‘bleeping’ faster as she approached the dangerous area.
Sightline Barrier Rumble Strips: These are felt to be a very good idea. The blind customer liked this idea, though recommended having strips on the floor either in addition to or instead of the strips attached to the barriers. 
Locking Cooker Valve: This is felt to be most relevant for customers with dementia, brain damage, memory problems and other capacity issues, particularly those who live on their own and have visiting carers. It is felt to be most relevant to those of pensionable age, but again would be dependent on the individual. Some customers would value the peace of mind knowing that their children cannot turn the cooker on. 
Telephone or written translation:  written translation, potentially including pictures, may be better than telephone for those who are unable to speak English; sometimes they may not understand over the phone. The customer unable to speak English felt that face-to-face translation is the best form. They would choose written over telephone as they have more time to process the information. Ideally, they would have written translation first, then telephone in order to ask questions. 
Preferred contacts (having a contact on file who is the main point of communication on behalf of a customer) are best sought directly from the customer. If they can’t be gained through speaking to the customer, they can be obtained by connecting with district nurses, GPs and carers as they’ll have the next of kin details. Family members and neighbours were described as often very helpful. Of the five CIVS asked about preferred contacts, three said they would like to make use of this and nominate a preferred contact. 
The Herbert Protocol: A couple of professionals had heard of the Herbert Protocol. Everyone felt it to be a good practice that should be adopted more widely for emergency services working with people who have dementia or confusion. 
Telephone call 20 mins pre-visit: Overall this is viewed as a useful service as it would allow people to prepare, whether physically or mentally and may involve getting someone round to assist. A call gives the customer a chance to ‘know what’s coming’ and the engineer an opportunity to gauge the situation, which may be particularly relevant for customers disinclined to let people in. For others, text message or WhatsApp (in different languages) may be a better option, or texting/phoning the day before providing details of the time they’ll arrive. A couple of carers felt it best that the phone call goes to family members as well as, or instead of, the customer, and some would prefer a text message.
Organising a chaperone: It was advised to try and plan with CIVS in advance to arrange a preferred contact to be present where needed. The young adult householder said they wouldn’t mind there being two people there, though ideally it would be someone they knew rather than a second engineer.  </t>
  </si>
  <si>
    <t xml:space="preserve">Some of those we engaged indicated that social obligations were a lower priority compared to our other outcomes (focus groups, domestic customer survey), and some respondents to our domestic survey questioned whether protections for vulnerable customers should apply to all customers.
However, services for vulnerable customers were also frequently raised as something important and supported by customers (e.g. at deliberative workshops and in other survey responses).
Specific opportunities for improvement included:
- Publicising information on the priority services register, and making it easy to apply to be on the PSR (e.g. via an online form)
- working with families, carers, friends, and other organisations involved with customers in vulnerable circumstances to share advice on meeting their needs
- Taking into account the increased impact of areas like interruptions and emergencies on those in vulnerable circumstances (see sections on emergency response and interruptions)
Cadent business interviews conducted March - May 2019 (18 participants)
Participants in the interviews emphasised that Cadent should: 
1. Ensure that all customers, especially vulnerable customers, are more fully supported when gas is temporarily disconnected, including working with local support organisations.  
2. Consider how smart meters may affect the safety of customers, especially vulnerable customers, as smart meters could create a situation where GDNs are able to temporarily disconnect customers, but not reconnect them. 
In general, at the February customer forum, customers were more open to providing some form of support to vulnerable customers suffering interruptions e.g. electric heating / hot plates.
Customers also expect Cadent to use local networks / neighbours to identify customers in vulnerable situations that may not be on the PSR. 
In an emergency situation, customers are more likely to expect some form of emergency accommodation, with priority given to those in vulnerable circumstances. 
At the July 2019 CIVS workshops, participants stated that welfare provisions should be for those who need it, not everyone (PSR and customers in vulnerable situations) (option 2) – though there was some concern around people being ‘missed’/not known about (option 3). It was argued that service provision should be consistent across networks and noted that how important one option of one aspect of a topic is depends on how successful another one is e.g. if awareness of the PSR is raised then it would impact whether Cadent need to do option 3 in welfare provision.
Participants stated that TV was likely to be more effective/inclusive than social media campaigns for promoting the PSR and protecting/supporting vulnerable customers was identified as a priority. Partnerships were seen as positive, though there were questions on ‘the right ones’ – the suggestion of working with suppliers to promote PSR on gas bills came up consistently. 
Reducing time by 30-60 mins not seen as good use of money/worthwhile.
In the event that Cadent needs to condemn a boiler, customers did not, in general for all customers, expect Cadent to offer a replacement or alternative solutions or any financial compensation. However, for vulnerable customers, and in particular the elderly, customers did that that Cadent had a responsibility to ensure they could stay warm. For other vulnerable customers, it was assumed that it was the landlords or social services responsibility to help or customers would be able to call on local support networks. Furthermore, Cadent was expected to provide  a clear explanation and advice and point customers towards replacement boiler options.
Customers expected Cadent to communicate with relevant services e.g. local authority, or careline and communicate directly with landlords in multi-occupancy buildings, in addition to directly communicating with residents. Customers want those in vulnerable situations to be prioritised but acknowledged Cadent may not have contact details. Customers felt that Cadent engineers had a duty to identify risks.
Customers assigned high priority to: effective partnership services that enable Cadent to communicate directly with customers in vulnerable situations, short-term services (e.g. blanker provision) and long-term services (e.g. NEA pilot) that show a direct impact for customers in vulnerable situations and services that address a significant and emotive danger that customers in vulnerable situations face (e.g. intelligent alarms and locking cooker valves. Customers particularly valued partnerships with organisations with which they had some brand recognition e.g. Age UK as there would be some pre-existing trust. Customers also expressed concern that customers who weren't in vulnerable situations could take advantage of services such as the NEA pilot.
Customers assigned a lesser priority to partnerships where the value of the partner organisation was in question (e.g. food banks) as well as for services that were an important but expected part of Cadent's delivery (e.g. Cadent training and ID cards) and services that were data driven. Customers had a varied understanding of the meaning and impact of using data.
Customers did not prioritise services that  address a less significant and emotive danger (e.g. Bluetooth beacons and easy assist valves), are reliant on the Cadent brand (mass mailings or TV adverts) or have a less direct impact on people in vulnerable situations and are available elsewhere (e.g. energy efficiency advice). Customers questioned whether customers in vulnerable situations would have the technical knowledge to support the use of Bluetooth beacons. TV adverts were considered costly and a lack of Cadent brand recognition meant communicating through partnerships.
At the April / May Cadent customer forum, most customers agreed that customers in vulnerable situations, including those on the PSR and dependent children, should first and foremost have access to provisions during planned interruptions. 
Stakeholders provided a large quantity of feedback and ideas on support for vulnerable customers. EQ summarised the suggestions as follows:
• A shared register of the vulnerable amongst other organisations, partly to ensure work is not being done parallel to other organisations.
• Include a consent clause to share data with other utilities.
• A less generalised view of vulnerability: look at the example of the fire service by narrowing the vulnerability criteria to focus on those who are truly vulnerable.
• Better communication to customers of the reasons for gathering this data.
• Clean the data on the PSR more regularly.
• Advertise the PSR on TV, at the back of the Sunday Supplements and on Cadent vans.
• Partner with doctors, antenatal classes, social services and the fire service.
• Consider using smart meter rollout as an additional opportunity to expand the PSR.
• Ensure strong training for face-to-face contact is delivered to client-facing staff.
• Develop alternatives to online services that may compromise accessibility for
some customers.
• Tailor the advent initiative to schools and children.
•Develop frontline technologies: a ‘red button’ on engineer iPads to report vulnerability; spread information to frontline staff via smart phone.
• Better integration with social landlords to help vulnerable residents.
• You should advertise all the good work you are doing!
Of the 523 PSR customers that responded to the GSOP planned works postal survey, the overall satisfaction score, when asked how happy they were with the effort to inform them about gas replacement work, was 8.85. 248 of these PSR customers were Cadent customers and gave a score of 8.75, which was the lowest for the networks. When asked how happy they were that their gas supply was restored as soon as possible, the average satisfaction score was 8.75, with Cadent scoring the lowest at 8.57. When asked about the length of their interruptions, 62% of customers were interrupted for 8 hours or less. For Cadent, this was 54%. When asked what options would have improved the process of getting the gas supply back on, 17% of Cadent PSR customers said and update by text / phone or email and 13% said the ability to choose a timeslot - the industry-wide percentages were 15% and 13% respectively. For those that chose a text / phone / email update, when asked which method in particular they would prefer, 74% of Cadent PSR customers chose face to face, 3% email, 17% text and 18% phone call - the industry-wide percentages were similar. For those Cadent PSR customers that expressed a preference for a timeslot, 67% chose a 2 hour timeslot and 23% a 4 hour timeslot. Again, the industry-wide percentages were similar. Customers were then asked, what should happen if they fail to meet the appointment time to get their gas back on (in addition to providing a revised time). 40% of Cadent PSR customers wanted an apology, 67% wanted an explanation and 18% wanted compensation. The industry-wide percentage for those wanting compensation was 16%.  </t>
  </si>
  <si>
    <t>Customers assigned a low priority to providing energy efficiency advice, because they felt it was available elsewhere. Those customers that did prioritise it stated that current advice is confusing and it is a sustainable service that everyone can benefit from. Those customers that didn't prioritise it felt that it didn't target those most in need.</t>
  </si>
  <si>
    <t>The workshop involved 100 members of the public across 4 locations and found that customers do not automatically think that addressing fuel poverty is Cadent's responsibility. They asked "Why Cadent?" and instead pointed to the government and individuals as responsible actors. However, some participants thought Cadent should take action and redirect profits towards helping people within their network.
When considering how Cadent should act if it were to do so, across all locations, Option 4  received the most support i.e. whole house solution offered to those in fuel poverty (could include insulation or appliance replacement) including those already connected (although Option 3, which focused on those not already connected was also well-supported in Manchester and Ipswich). Option 4 was chosen as a thorough and holistic solution and if Cadent was choosing to act on fuel poverty, their actions should be high quality. Those who chose options 2 or 3 were concerned owners could try to cheat the system. Those choosing option 4 thought the cost (£0.51 - £7.13 per year) was reasonable and the issues were serious and important. Scale 5 (the greatest scale - 10,000 customers per year) was also chosen by the majority of participants across all locations.  Most participants stated that they wanted larger scale action (relative to helping 0.4% fuel poor homes) and would be willing to pay more. Participants also pushed back on footing the whole bill as they thought some money should come from Cadent profits. Participants also suggested partnering with a well-regarded charity to implement the fuel poverty programme to improve Cadent's accountability.
Several groups at the workshop suggested that Cadent should run a programme for fuel poverty awareness and education.</t>
  </si>
  <si>
    <r>
      <t xml:space="preserve">Many customers feel that their behaviour and ability to act sustainably is based upon the choices and infrastructure presented to them by the public and private sector. Businesses are expected to set an example, provide sustainable choices to consumers, and make it easier for customers to act sustainably. Businesses that are part of the fossil fuel infrastructure, such as Cadent, can be judged more critically by some in terms of their sustainability credentials and there is a stronger expectation for Cadent to take sustainability seriously. All are in agreement that we need to change the way we live in order to secure the future of the planet. However, customers found it easier to conceptualise sustainability in terms of actions that they could take rather than wider systems and infrastructure issues. The experts interviewed, had a much more nuanced and rounded view of sustainability as some were managing whole ecosystems. Experts did not think that businesses generally thought about whole life cost and impact.
Cadent's current plan was not enthusiastically received by either customers or experts. Customers thought that the emissions target of 80% by 2050 could be more ambitious and 14% of waste being sent to landfill seemed high for some and there was concern that recyclables were sent to landfill. Challenging employees to take ownership of reduction targets was viewed positively. Experts said that the current plan is what they would have expected to see three or more years ago and highlighted that the emissions reduction targets are not in line with existing government targets. Many experts felt hat nothing should be going to landfill and one expert said that 5% should be the maximum. Some also expected to see more emphasis on reuse.
The proposed plan is generally regarded as very ambitious by customers. The 100% renewable energy target, electric vehicle infrastructure / incentivisation and efforts to reduce plastic are considered the most ambitious targets and resonate with customers. Community engagement activities were received positively by some but there were questions about what this would involve and how it would be measured. Whilst, the removal of single-use plastics from offices and depots in 2019 was universally liked. However, the target of zero "avoidable" plastic in the supply chain by 2025 wasn't ambitious enough. the use of the term "avoidable" waste in the target was felt by some as a loop-hole which could give Cadent too much lee-way (defined as waste that is not financially viable to be recycled). There were also some concerns that landfill wasn't being further reduced. On balance, most felt that the additional cost to the bills for the forward plan was a justifiable investment.
Some experts interviewed reacted positively to the proposed plan with some feeling that it was strong and ambitious.  However, others (a minority) felt that it was along way from what is needed to address the UK's challenges and feels like a "tick box" exercise. Some pointed to government targets being more ambitious e.g. the Scottish Government, which is aiming to end the sale of petrol and diesel vehicles by 2032. With respect to business carbon neutrality, this was well received (although some worried about the achievability of stretch targets), but some noted that offsetting should be the last resort. Employee engagement was considered to be an important element of a good sustainability policy. One expert said that a focus on volunteers rather than training people in a paid role may be less effective. Waste management plans were considered ambitious by some and only acceptable by others. The single-use plastic reductions were viewed positively, but there was some uncertainty over the use of the term "avoidable" plastic. Experts from the construction industry wanted greater emphasis on recycling and reuse.
</t>
    </r>
    <r>
      <rPr>
        <b/>
        <sz val="11"/>
        <color theme="1"/>
        <rFont val="Calibri"/>
        <family val="2"/>
        <scheme val="minor"/>
      </rPr>
      <t xml:space="preserve">Supporting employees to reduce their emissions:
</t>
    </r>
    <r>
      <rPr>
        <sz val="11"/>
        <color theme="1"/>
        <rFont val="Calibri"/>
        <family val="2"/>
        <scheme val="minor"/>
      </rPr>
      <t>Providing support to employees to help them meet their targets was well received. In the proposed plan, incentivising employees to use electric vehicles, for example by investing in EV charging infrastructure, was viewed positively. The experts welcomed initiatives around incentivising employee to get EVs. It was noted hat there was scope to go further, for example by disincentivising high emission vehicles.</t>
    </r>
  </si>
  <si>
    <t xml:space="preserve">In the proposed plan, incentivising employees to use electric vehicles, for example by investing in EV charging infrastructure, was viewed positively. </t>
  </si>
  <si>
    <t xml:space="preserve">2095 planned works customers surveyed, of which 1014 were Cadent customers. Cadent scored a satisfaction score of 8.38 when customers were asked how happy they were with the effort to inform them about the gas replacement work that affected them. This was compared to an industry average of 8.63. When asked how happy they were that their gas was restored as soon as possible, the scores were very similar (8.36 relative to an average of 8.66). </t>
  </si>
  <si>
    <t xml:space="preserve">Some customers raised concerns that pressure would not be maintained, particularly in high-rise buildings, after their experience with other utilities.
During focus groups, some customers suggested that these were internal business decisions they didn't have an opinion on, and others suggested services should be maintained as they are. MOBs were not discussed directly during regional stakeholder workshops. However, in Birmingham stakeholders highlighted the importance of taking into account new housing developments in the business plan.
At the July 2019 MOBs events, the importance of proactive communication (throughout the process, not just up front) from Cadent about the what, why &amp; when (how long) of interruptions was emphasised. It was agreed that there should be more partnerships with local authorities &amp; charities to make the process smoother &amp; protect the vulnerable. Participants asked why agreements with councils etc can't be prepared in advance to reduce the time of the interruption. Interruption experiences were very variable, both with respect to the length of interruption, but also with awareness of the compensation on offer and with varying levels of frustration with the co-ordination between the Council and Cadent. Whilst reducing the average time of interruptions was supported by all, there was a challenge to paying for it – and also believing that it would be delivered.  Most were in favour of revising compensation with no limit on MOBs, but there was an interesting debate on some form of means testing – varying levels of compensation for varying needs. There was concern about profiteering from some. It was understood as a way to “make sure Cadent do their job properly” though. </t>
  </si>
  <si>
    <t>Customers frequently mentioned that they were not aware of Cadent, although stakeholders were more familiar. Customers suggested Cadent could do more to raise awareness of the company, and the way the gas industry works and the benefits it delivers.
Cadent business interviews and surveys conducted March - May 2019: Business representative organisations and high gas users typically had more knowledge of Cadent and more viewpoints to offer on behalf of themselves and the groups they represent. 
Some key decision makers for businesses are unaware as to whether their business has a gas connection or not. This was more likely to be the case for larger businesses.
For many businesses that are connected to gas, it is only used for heating the building, providing hot water and sometimes for cooking. These are perhaps considered incidental to business needs – they are not something most employees think about and therefore not something they have opinions on.
Some businesses consider gas and gas distribution to be an issue for the building landlord, not for themselves. Topics such as interruption to supply, can help businesses see why they should engage. 
Finally, although businesses were made aware that decisions made by the GDN affects gas bills, businesses still have little or nothing to say on this issue – they consider it a supplier issue or simply want costs to be lower, with nothing more to say. Stakeholders at all regional workshops stated that understanding more about Cadent was one of their reasons for attending.
Stakeholders in Manchester advised that Cadent should do more to educate people about the what gas is and what is does. In London, stakeholders were confused by Cadent's name change, and in Norwich they asked questions around the difference between Cadent and National Grid.
In Birmingham, stakeholders reported that many people simply don't know who Cadent are.
Western Power Distribution were highlighted as an example of good practice - using mail drops to let customers know who they are.
The BritainThinks deliberative workshops concluded that Overall, there is very low awareness of Cadent
o Few customers were aware of Cadent prior to the workshop, with only a small number saying they have interacted with Cadent before (e.g. have been visited by a Cadent engineer)
o Few have experienced issues with gas delivery to their homes or businesses, and therefore feel it is unsurprising that they don’t know much about Cadent or the gas network
o Indeed, for some, not having heard about Cadent is taken as a sign that everything is going well 
o Importantly, even those who have interacted with Cadent had little knowledge of Cadent’s role and remit. Though for some, these interactions with Cadent have led to a positive impression of the organisation
• Low awareness of Cadent corresponds to very low awareness and understanding of the gas network and the sector as a whole
o Whilst most have heard of the National Grid, when prompted, they do not fully understand its function or the service it has delivered historically
o Overall, there is limited awareness of Ofgem specifically, with most attitudes expressed being drawn from broader attitudes towards regulators or the government (?)
• Importantly, there is widespread distrust of the utilities sector as a whole, and particularly of gas and electricity suppliers
o For many this is primarily driven by large fluctuations in bills between suppliers, concerns around environmental issues or a perception that these companies make excessive profits out of an ‘essential service’ 
• Among some customers, the fact that they have not heard of Cadent before can drive a negative impression of the organisation – with some expressing concerns that they are ‘secretive’, ‘shady’ or ‘operating behind the scenes’
• Importantly, following this information, there are some customers who disagree that they are customers of Cadent, instead seeing Cadent as a supplier of the gas companies
o This is particularly true of some customers from small and medium sized businesses, who liken Cadent’s relationship to gas companies to their own relationship to their suppliers</t>
  </si>
  <si>
    <t xml:space="preserve">Though few know Cadent, there is largely a passive trust - unless told otherwise, there  is no reason for distrust and an assumption that with regulation and governance in place, Cadent will make the right choices. Cadent's sustainability ambitions reflect positively on the organisation for many people. Communication of Cadent's plans could enhance positive sentiment, but any messaging would need to be concise to prevent information overload. Community initiatives could be a way to engage more directly with individuals. 
Some experts find it hard to trust Cadent simply because they do not know them as an organisation. </t>
  </si>
  <si>
    <t>Customers expect Cadent to notify every affected property by knocking on the door. If there is no response, then a leaflet should be left with a telephone number. Cadent are expected to manage the concerns of residents and notify residents what they can and can't do to stay safe. Customers expect updates on the situation to allow them to plan. Customers also expect Cadent to use local networks / neighbours to identify customers in vulnerable situations that may not be on the PSR. 
In an emergency situation, customers are more likely to expect some form of emergency accommodation, with priority given to those in vulnerable circumstances. Some customers expect Cadent to work with the local Council to provide a drop in centre where residents can access hot water and food if the situation persists.</t>
  </si>
  <si>
    <t xml:space="preserve">In the GDN GSOP planned works survey published in April 2019, of the 1014 planned works Cadent customers surveyed, 23% faced interruptions of 4 hours or less, 33% 5-8 hours, 15% 9 - 12 hours, 5% 13-16 hours, 2% 17-23 hours, 4% more than 24 hours, and 18 % did not know.  These interruptions were longer than for customers of other networks surveyed, - for example for the other networks, the % of interruptions that were 4 hours or less was in excess of 30% and the percentage interrupted for more than a day was no more than 2%.
The majority of Cadent customers (65%) did not think any of the options suggested could have improved the process of getting their gas supply back on. However, 24% thought that an update by text / phone or email would have helped, 19% quoting the ability to choose a time slot and 10% other i.e. an indication of when the supply is likely to be back on or to be told if there are any changes.
Of those wanting to be informed when their gas was being turned back on, 58% of Cadent customers said that they would prefer to be told face to face, 6% by email, 31% by text and 19% by phone.
For those that said that they would like to choose their own timeslot, 71% of Cadent customers chose a 2 hour time slot, 20% a 4 hour time slot and 9% other. Of those choosing 'other', some wanted a 1 hours time slot or a specific time.
</t>
  </si>
  <si>
    <t>Of those Cadent customers surveyed, they were asked if we fail to meet the appointment time to get your gas back on, in addition to providing a revised time for your appointment, what else should we do: 43% said offer an apology, 65% said provide an explanation, 23% said pay compensation, and 6% said other, often commenting that it would depend on the circumstances / length of interruption and others stating that heaters should be provided.</t>
  </si>
  <si>
    <t xml:space="preserve">Stakeholders working with or in the interests of customers in vulnerable circumstances and customers were asked about GSoPs as part of Phase 1 of May 2019 Accent report for GDNs. GS3: heating and cooking facilities for PSR customers. The standard, and target time, is reasonable, but could be improved with amendments. Suggested scaling of compensation to duration of interruption. Compensation should be automatic - having to claim a barrier. Payment level insufficient and in some cases retrospective payment is inadequate - time lag for receiving money is very impactful. Questioned whether payment level acts as a sufficient driver of GDN performance. Exclusion period within which clock is stopped on interventions could compound the problem for some vulnerable customers, particularly those with strict routines. Times should be seasonably adjusted (most impactful in winter). Some suggested a 10pm - 6am exclusion (rather than 8pm - 8am) would be more reasonable. Customer awareness of GSoP needs to be raised. Clearer communications needed to show what customers are entitled to. 
GS1: supply restoration. Generally perceived as reasonable. But faster response time of 18 hours preferable for customers with vulnerabilities. The initial compensation should be higher (£50)and compensation should be scaled as subsequent days could cost a lot more as a result of knock on effects.
GS2: reinstatement of customers' premises. The five day period is considered too long, particularly in winter and if the works affect customer’s accessibility of property. Consider lowering this to three days for customers on PSR and/or look at winter-specific target.
GS13: Notification in advance of planned supply interruptions. 
Alternative solutions to letter communications is needed (videos etc). Involve neighbours. Consider adding “communication in an accessible manner” to GSoP. 5 day notice felt appropriate to most, though one stakeholder saw 10 days as better for those with mobility issues. Noted that time is more important than compensation, but compensation should be on a sliding scale – less notice given, more compensation.
Improving GSOPs: Overwhelming support for automatic payment, but appreciation of the logistical challenges. Some customers don’t have the capacity to claim. Face to face appointments perceived as useful, both to customer but also as insight gathering exercise for GDNs. However, not suitable for all (can be threatening for some) and should be optional to offer vulnerable customers the flexibility they require. Should be greater use of online technology / videos.
Some customers might need an interpreter (foreign language, deaf people). Guaranteed appointment times e.g. 2 hour time slots also welcomed - provides peace of mind to customers, facilitates scheduling of hospital appointments, time to prepare of the visit. The provision of additional support (e.g. hot food, shower facilities, alternative accommodation) received positive response - in particular hot food would be a welcome substitute to alternative cooking facilities. Alternative accommodation should be a last resort and too costly for a GSoP.
</t>
  </si>
  <si>
    <t xml:space="preserve">Customers indicated that they were in favour of refunds or payments in the event of service disruption (in line with the high priority they placed on a reliable gas supply).
Research also highlighted that customers in vulnerable circumstances may be particularly affected by disruption.
Several customers at the February customer forum expect some sort of compensation for the inconvenience of an interruption and suggested that they get reimbursed for a proportion of their gas bill.
Stakeholders working with or in the interests of customers in vulnerable circumstances and customers were asked about GSoPs as part of Phase 1 of May 2019 Accent report for GDNs. GS3: heating and cooking facilities for PSR customers. The standard, and target time, is reasonable, but could be improved with amendments. Suggested scaling of compensation to duration of interruption. Compensation should be automatic - having to claim a barrier. Payment level insufficient and in some cases retrospective payment is inadequate - time lag for receiving money is very impactful. Questioned whether payment level acts as a sufficient driver of GDN performance. Exclusion period within which clock is stopped on interventions could compound the problem for some vulnerable customers, particularly those with strict routines. Times should be seasonably adjusted (most impactful in winter). Some suggested a 10pm - 6am exclusion (rather than 8pm - 8am) would be more reasonable. Customer awareness of GSoP needs to be raised. Clearer communications needed to show what customers are entitled to. 
GS1: supply restoration. Generally perceived as reasonable, but faster response time of 18 hours preferable for customers with vulnerabilities. The initial compensation should be higher (£50)and compensation should be scaled as subsequent days could cost a lot more as a result of knock on effects.
GS2: reinstatement of customers' premises. The five day period is considered too long, particularly in winter and if the works affect customer’s accessibility of property. Consider lowering this to three days for customers on PSR and/or look at winter-specific target.
GS13: Notification in advance of planned supply interruptions. 
Alternative solutions to letter communications is needed (videos etc). Involve neighbours. Consider adding “communication in an accessible manner” to GSoP. 5 day notice felt appropriate to most, though one stakeholder saw 10 days as better for those with mobility issues. Noted that time is more important than compensation, but compensation should be on a sliding scale – less notice given, more compensation.
Improving GSOPs: Overwhelming support for automatic payment, but appreciation of the logistical challenges. Some customers don’t have the capacity to claim. Face to face appointments perceived as useful, both to customer but also as insight gathering exercise for GDNs. However, not suitable for all (can be threatening for some) and should be optional to offer vulnerable customers the flexibility they require. Should be greater use of online technology / videos.
Some customers might need an interpreter (foreign language, deaf people). Guaranteed appointment times e.g. 2 hour time slots also welcomed - provides peace of mind to customers, facilitates scheduling of hospital appointments, time to prepare for the visit. The provision of additional support (e.g. hot food, shower facilities, alternative accommodation) received positive response - in particular hot food would be a welcome substitute to alternative cooking facilities. Alternative accommodation should be a last resort and too costly for a GSoP.
</t>
  </si>
  <si>
    <t>Customers consistently supported Cadent providing  CO alarms (free where possible), particularly for customers in vulnerable circumstances.
Some research also indicated that customer awareness of the dangers of CO is low.
The Cadent customer forum on carbon monoxide and fuel poverty in March 2019 involved 100 members of the public across 4 locations and found that customers do not automatically think that addressing fuel poverty and CO is Cadent's responsibility. They asked "Why Cadent?" and instead pointed to the government and individuals as responsible actors. However, some participants thought Cadent should take action and redirect profits towards helping people within their network.
However, when considering what actions Cadent should take if it were to act in this area, across all locations, the majority of participants chose the most extensive and expensive investment option (option 5: existing service plus free CO alarms for all customers on emergency visits and for most vulnerable: locate CO and repair / replace problematic appliances) as they thought the cost (£0.558 per customer per year) was reasonable and the issues were serious and important. Most participants stated that they wanted larger scale action (relative to distributing CO alarms only on home visits) and would be willing to pay more. Participants also pushed back on footing the whole bill as they thought some money should come from Cadent profits.
It was noted that Cadent, as a regional monopoly, was uniquely placed to address CO poisoning as everyone at risk in a certain region is a Cadent customer. Participants agreed that customers on the PSR and those with low income should be targeted for detector distribution. However, they also thought that non-PSR customers may be the hardest to reach as they are not tied into charity and social security networks and everyone is vulnerable to CO. Participants wanted Cadent to do more and provide more free CO detectors. Some also thought that the Government  should require CO detectors in all homes.
Customers at the February customer forum assigned a high priority to the provision of intelligent CO alarms, with some customers describing this as 'brilliant' or 'fantastic'. Stakeholders in Manchester gave positive feedback on their experience working with Cadent to fit CO alarms. 
CO alarms were a priority for stakeholders in Birmingham, who suggested working with agencies to fit them, and asked whether Cadent had monitors on vans they could fit. They also asked whether customers on the PSR are offered a monitor if Cadent visits them.</t>
  </si>
  <si>
    <t xml:space="preserve">Our domestic customer survey, public survey and interviews with stakeholders indicated that affordability is a high priority. However, in customer workshops and focus groups some customers indicated that lower bills could be a lower priority than factors like safety and reliability. 
Some customers stated that fair bills might not necessarily be the  lowest possible bills. Transparency and clear communication in bills was raised as important, particularly for bill increases. [Note Cadent do not control the way this information is presented in energy bills]
One stakeholder interview also highlighted that realising efficiency was important in the absence of market competition. Bills were not a particular area of focus for regional stakeholder workshops.
However, stakeholders in Manchester said that value for money was their top priority of the outcomes they were shown, and in Birmingham stakeholders suggested that some customers would be prepared to pay more to support decarbonisation.
Stakeholders in Manchester also discussed whether they looked at gas and electricity bills separately, and agreed that different networks should coordinate when it comes to bills.
The BritainThinks deliberative workshops concluded that engagement with bills is low among customers. Some say they don’t read their utility bills at all, and those that do say they only look at the cost 
o The majority no longer receive hardcopies of bills
o Most receive emails or log-on to their account to check the details (but this is done infrequently, if at all)
o Some do not receive bills at all (i.e. those on prepayment or bundle utility packages)
• When presented with the gas bill breakdown (both for suppliers and Cadent), there is a strong sense that this needs to be better communicated to customers
o There is a sense that gas bills are high, and that the mechanism by which suppliers charge customers is opaque as there are large variations in costs between suppliers 
o Most feel a sense of entitlement to know how their money is being spent 
• Helping customers to understand how money from their gas bill is spent is seen as a good way to increase awareness of Cadent   
o However, given that current engagement with bills is low, most felt that including additional information on current bills may not be the best route to communicating this information
• There was a broad consensus that if Cadent wants to raise awareness of itself among its customers it should have an awareness campaign that crossed all modes tested (digital, included on the bill)
o However, there general consensus that customers should not absorb any additional costs of Cadent boosting their awareness via gas bills
• If the aim is to build trust that Cadent ‘acts for society’ among customers, the majority agreed that they would prioritise increasing bill transparency above all of the commitments presented 
o Raising awareness was seen as a pre-condition for building trust
o Bill transparency was perceived as the most simple and effective way to build visibility among its customer base
o And again, some question whether the customers themselves need to be made aware of Cadent, and whether the aim should instead be that Ofgem and the gas providers trust Cadent
</t>
  </si>
  <si>
    <t xml:space="preserve">Customer and stakeholder views on bills and returns were mixed, with some highlighting these as a high priority (stakeholders, customer workshops), others found these a lower priority (deliberative workshops on outcomes, focus groups). 
Some customers suggested that profits should be invested into improving the level of service Cadent provide, or into environmental schemes.
Some customers did not understand the way that gas distribution networks make a profit.
Some stakeholders were highlighted a challenge for Cadent will be regulatory approval of the money needed for investment in the network and reduced return for shareholders. 
When asked about the outcome: "act in a fair, transparent and responsible way". The Cadent business survey of 504 participants conducted March - May 2019 revealed pricing as a key theme. Participants wanted to ensure that their bills were as low as possible and would be spent on upgrading the network. This was particularly prominent amongst businesses that spend the most on their gas - manufacturing, hospitality and medical businesses.
The BritainThinks deliberative workshops concluded that, for the majority, the general public are accepting of profit and recognise that profit is part of how a large organisation functions
o A small minority suggest that profit implies that Cadent will have the available money required to invest in the network and future-proof it
o Indeed, few are very negative about the idea of companies making large profits, so long as these profits are made and spent in the right way 
• However, customer are more cynical about profit when discussed in the context of shareholders 
o Consumers recognise and accept that investors will expect a return on their investment, but there is a fear that the shareholders will benefit financially whilst domestic customers are expected to absorb the cost of their dividend payments
• The general public are reassured when they learn that Ofgem will regulate and control the prices set by Cadent
o This is particularly comforting given that Cadent is a monopoly and lacking in direct competition, which, when prompted, is a cause of concern for several customers
o There are a small minority who are distrustful of Ofgem and cynical that they can be trusted to do the ‘right thing’
</t>
  </si>
  <si>
    <t>NERA and Traverse were commissioned by Cadent to "triangulate" the willingness to pay evidence prepared. The £ valuation assigned to a reduction of 1000 excavations per month per customer per year, on average across all regions was as follows. Across all service levels (which ranged from 21,000 to 14,000 excavations a month), low and central case domestic customer valuations were zero. The high case valuation is £0.12. For non-domestic customers, the valuation was zero across all cases and service levels.
For reducing average reinstatement times, the £ valuations per day reduction per customer per year, on average across all regions were, the low and central case, domestic customer valuations were £3.14 for a change in service level from 3 to 2 days and £2.46 for a change in service level from 2 to 1 days. Across service levels, the high case valuation was £4.26. They found that WTP was higher than average in NW England, N.London and the East of England and lower than average in the West Midlands. For non-domestic customers, the low case valuation across service levels was zero and the central and high case valuation was £8.23. For non-domestic customers, there was no variation across regions.</t>
  </si>
  <si>
    <t>The domestic WTP for a reduction in the number of excavations in roads per month (compared to 21,000) was zero for 18,000, 16,000 and 14,000. For non-domestic customers, the WTP was zero.
NERA and Traverse were commissioned by Cadent to "triangulate" the willingness to pay evidence prepared. The £ valuation assigned to a reduction of 1000 excavations per month per customer per year, on average across all regions was as follows. Across all service levels (which ranged from 21,000 to 14,000 excavations a month), low and central case domestic customer valuations were zero. The high case valuation is £0.12. For non-domestic customers, the valuation was zero across all cases and service levels.
For reducing average reinstatement times, the £ valuations per day reduction per customer per year, on average across all regions were, the low and central case, domestic customer valuations were £3.14 for a change in service level from 3 to 2 days and £2.46 for a change in service level from 2 to 1 days. Across service levels, the high case valuation was £4.26. They found that WTP was higher than average in NW England, N.London and the East of England and lower than average in the West Midlands. For non-domestic customers, the low case valuation across service levels was zero and the central and high case valuation was £8.23. For non-domestic customers, there was no variation across regions.</t>
  </si>
  <si>
    <t>NERA and Traverse were commissioned by Cadent to "triangulate" the willingness to pay evidence prepared. The £ valuation assigned to a 1/1000 change in the probability of an interruption per customer per year, on average across all regions was as follows. For a change in service level of 1 in 250 to 1 in 400, low (L), central (C) and high (H) domestic customer valuations were: £0.22 (L), £0.77(C) and £1.52 (H). For a change in service level  of 1 in 400 to 1 in 650, the domestic customer valuations were £0.22 (L), £0.69 (C) and £1.34 (H). There were some regional variations with domestic WTP higher than average in N.London, NW England and the East of England, and lower than average in the West Midlands. For non-domestic customers, the valuations were the same across all service levels: £0 (L), £0.48 (C) and £1.20 (H). There were no regional variations for non-domestic customers.
For unplanned interruptions greater than 24 hours, the £ valuation assigned to a 1/1000 change in the probability of an interruption per customer per year, on average across all regions was as follows. Across all service levels which ranged from 1 in 2000 to 1 in 6000 interruptions per year), low (L), central (C) and high (H) domestic customer valuations were: £1.32 (L), £1.86(C) and £3.64 (H). There were some regional variations with domestic WTP higher than average in N.London, NW England and the East of England, and lower than average in the West Midlands. Across all service levels, low (L), central (C) and high (H) non-domestic customer valuations were: £0 (L), £2.83(C) and £24.16 (H). There were no regional variations for non-domestic customers.
With respect to the duration of short interruptions, the £ / hour valuation per customer per year, on average across all regions was as follows. Across all service levels (which ranged from 20 hours to 5 hours), low (L), central (C) and high (H) domestic customer valuations were: £0.58 (L &amp; C) and £1.14 (H). There were some regional variations with domestic WTP higher than average in N.London, NW England and the East of England, and lower than average in the West Midlands. Across all service levels, low (L), central (C) and high (H) non-domestic customer valuations were: £0 (L), £2.26 (C) and £2.30 (H). There were no regional variations for non-domestic customers.</t>
  </si>
  <si>
    <t>Survey of 791 households affected by interruptions. Customers' willingness to pay to avoid gas supply interruptions as the total cost the average household incurs when taking mitigating actions, which incorporates the market price of each action and the share of survey respondents undertaking them. When the whole sample is considered, without differentiating by interruption type or weighting to control for sampling issues, the average expenditure customers' attributed to supply interruptions amounts to £30.42 per household, implying that customers would have been willing to pay that amount, on average, to avoid the interruption. Food expenditure is the key driver of customers' cost - expenditure on takeaways and eating out accounts for 77.6% of total cost, whilst travel costs and purchasing of equipment drive only 16.5% and 5.8% of it. However, the most common action that customers undertake to mitigate the interruption is increasing the utilisation of electrical appliances for heating, cooking and boiling water. Since the unit cost of purchasing food is high relative to the cost of using electrical appliances, this drives the estimate of willingness to pay despite affecting fewer people (15%). Valuations were weighted by household size and socio-economic group to improve the representativeness of the sample.  The weighted estimate ranged from £27.35 to £33.05 depending on the method used - the combination of SEG and household size weights increased the value to £31.72. The analysis concludes that customers' WTP is driven by food expenditure regardless of the type of interruption. Higher valuations apply to longer interruptions: the average valuations range from £7.90 to £21.6 per household for short interruptions (less than 24 hours) and £22.6 to £35.90 per household for long interruptions (longer than 24 hours).  These results are likely to constitute a lower bound on the societal value as it does not account for inconvenience to the customer, Cadent's own costs to manage the incident and externalities.
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The scaled domestic WTP for a decrease in the probability of short unplanned interruption to supply was £1.16. £1.5 and £1.69 per customer per year for a 1/400 probability, 1/550 probability and 1/650 probability respectively (compared to 1/250). For non-domestic customers, the WTP was zero. For a decrease in the hours of short unplanned interruption (compared to 20 hours) the scaled WTP was £2.91, £5.83, and £8.74 for 15 hours, 10 hours and 5 hours respectively. The scaled WTP for a decrease in probability of long unplanned interruption to supply (compared to 1/2000) was £0.31, £0.46, and £0.62) for 1/3000, 1/4000 and 1/6000 probabilities respectively. 
For non-domestic customers, the scaled WTP for each 1 hour reduction in the length of short interruptions was zero as the WTP for changes in the package of services was not significantly different from zero. However, there was some indication from non-domestic customers that they would be willing to pay for certain service improvements separately. In the case of an hour's reduction in short unplanned interruptions, this was £2.30 per hour. NERA recommend applying a valuation range from zero to this value. Values were also specifically assigned to a decrease in the probability of a long unplanned interruption to supply, giving an upper bound valuation of was £4.03, £6.04, and £8.05 for 1/3000, 1/4000 and 1/6000 probabilities respectively (compared to 1/2000) . 
The scaled domestic WTP for reducing the length of time it takes to carry out work (compared to 3 days) was £3.14 and £5.60 for 2 days and 1 day respectively. For non-domestic customers, the scaled WTP was zero, but the CE estimate of £8.23 for every day by which the time to carry out work is reduced provides an upper bound valuation.                                       NERA and Traverse were commissioned by Cadent to "triangulate" the willingness to pay evidence prepared. The £ valuation assigned to a 1/1000 change in the probability of an interruption per customer per year, on average across all regions was as follows. For a change in service level of 1 in 250 to 1 in 400, low (L), central (C) and high (H) domestic customer valuations were: £0.22 (L), £0.77(C) and £1.52 (H). For a change in service level  of 1 in 400 to 1 in 650, the domestic customer valuations were £0.22 (L), £0.69 (C) and £1.34 (H). There were some regional variations with domestic WTP higher than average in N.London, NW England and the East of England, and lower than average in the West Midlands. For non-domestic customers, the valuations were the same across all service levels: £0 (L), £0.48 (C) and £1.20 (H). There were no regional variations for non-domestic customers.
For unplanned interruptions greater than 24 hours, the £ valuation assigned to a 1/1000 change in the probability of an interruption per customer per year, on average across all regions was as follows. Across all service levels which ranged from 1 in 2000 to 1 in 6000 interruptions per year), low (L), central (C) and high (H) domestic customer valuations were: £1.32 (L), £1.86(C) and £3.64 (H). There were some regional variations with domestic WTP higher than average in N.London, NW England and the East of England, and lower than average in the West Midlands. Across all service levels, low (L), central (C) and high (H) non-domestic customer valuations were: £0 (L), £2.83(C) and £24.16 (H). There were no regional variations for non-domestic customers.
With respect to the duration of short interruptions, the £ / hour valuation per customer per year, on average across all regions was as follows. Across all service levels (which ranged from 20 hours to 5 hours), low (L), central (C) and high (H) domestic customer valuations were: £0.58 (L &amp; C) and £1.14 (H). There were some regional variations with domestic WTP higher than average in N.London, NW England and the East of England, and lower than average in the West Midlands. Across all service levels, low (L), central (C) and high (H) non-domestic customer valuations were: £0 (L), £2.26 (C) and £2.30 (H). There were no regional variations for non-domestic customers.</t>
  </si>
  <si>
    <r>
      <t xml:space="preserve">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measures to address fuel poverty were zero for offering connection and energy efficiency advice to those off the network, £2.59 for offering connection and in-house energy efficiency measures to those off the network and £3.67 for providing whole-house solutions to address fuel poverty for those on or off the network.
For non-domestic customers, the scaled WTP was zero, but there was evidence of WTP for providing whole-house solutions to address fuel poverty for those on or off the network of £12.05 which provides an upper bound valuation.
</t>
    </r>
    <r>
      <rPr>
        <b/>
        <sz val="11"/>
        <color theme="1"/>
        <rFont val="Calibri"/>
        <family val="2"/>
        <scheme val="minor"/>
      </rPr>
      <t>Connections</t>
    </r>
    <r>
      <rPr>
        <sz val="11"/>
        <color theme="1"/>
        <rFont val="Calibri"/>
        <family val="2"/>
        <scheme val="minor"/>
      </rPr>
      <t>: The scaled domestic WTP for additional household connections in fuel poverty to the network per year (compared to 4,000) was £1.64, £3.56 and £4.47 for 5,000, 6,500 and 7,500 properties. For non-domestic customers, the scaled WTP was zero, the individual (CE) estimate of £5.80 provides an upper bound valuation for every additional 1000 household connections in fuel poverty to the network.</t>
    </r>
  </si>
  <si>
    <t xml:space="preserve">NERA and Traverse were commissioned by Cadent to "triangulate" the willingness to pay evidence prepared. The £ valuation assigned to different service levels per customer per year, on average across all regions was as follows. The three service level ranges were defined as follows: (0-1): move from current minimum standards (offer connections to those off the network) to also offering energy efficiency advice to those off the network, (1-2): move from offering connection and energy efficiency advice to those off the network to also offering energy efficiency measures (2-3): move from offering connection and energy efficiency measures to those of the network to providing whole house solutions to address fuel poverty for those on or off the network. For the (0-1) service level for domestic customers, domestic valuation was zero. For the (1-2) service level for domestic customers, the low and central case valuation was £2.11 and the high case valuation was £3.66. For the (2-3) service level for domestic customers, the low and central case valuation was £1.07 and the high case valuation was £2.61. There were some regional variations with domestic WTP higher than average in N.London, NW England and the East of England, and lower than average in the West Midlands. For non-domestic customers, the only non-zero valuations were £6.60 for the high case for service level (0-1), £6.22 for the high case for service level (1-2) and £5.83 for the central and high cases for service level (2-3). There were no variations across regions.  
Connections: The three service level ranges were defined as follows: (0-1): change from 4000 to 5000 properties connected per year, (1-2): change from 5000 to 6500 properties connected per year (2-3): change from 6500 to 7500 properties connected per year. The low and central cases for domestic customers the valuation for every 1000 properties connected per customer per year was £1.64 for a service level of  4000-5000 properties connected per year, £1.28 for a service level of  5000-6500  properties connected per year, and £0.91 for a service level of  6500-7500  properties connected per year. Across all service levels, the high case valuation is £2.22. For non-domestic customers, across all service levels, the low case valuation is zero and the central and high case valuation is £5.80. </t>
  </si>
  <si>
    <t xml:space="preserve">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measures to address fuel poverty were zero for offering connection and energy efficiency advice to those off the network, £2.59 for offering connection and in-house energy efficiency measures to those off the network and £3.67 for providing whole-house solutions to address fuel poverty for those on or off the network.
For non-domestic customers, the scaled WTP was zero, but there was evidence of WTP for providing whole-house solutions to address fuel poverty for those on or off the network of £12.05 which provides an upper bound valuation.
NERA and Traverse were commissioned by Cadent to "triangulate" the willingness to pay evidence prepared. The £ valuation assigned to different service levels per customer per year, on average across all regions was as follows. The three service level ranges were defined as follows: (0-1): move from current minimum standards (offer connections to those off the network) to also offering energy efficiency advice to those off the network, (1-2): move from offering connection and energy efficiency advice to those off the network to also offering energy efficiency measures (2-3): move from offering connection and energy efficiency measures to those of the network to providing whole house solutions to address fuel poverty for those on or off the network. For the (0-1) service level for domestic customers, domestic valuation was zero. For the (1-2) service level for domestic customers, the low and central case valuation was £2.11 and the high case valuation was £3.66. For the (2-3) service level for domestic customers, the low and central case valuation was £1.07 and the high case valuation was £2.61. There were some regional variations with domestic WTP higher than average in N.London, NW England and the East of England, and lower than average in the West Midlands. For non-domestic customers, the only non-zero valuations were £6.60 for the high case for service level (0-1), £6.22 for the high case for service level (1-2) and £5.83 for the central and high cases for service level (2-3). There were no variations across regions.  
Connections: The scaled domestic WTP for additional household connections in fuel poverty to the network per year (compared to 4,000) was £1.64, £3.56 and £4.47 for 5,000, 6,500 and 7,500 properties. For non-domestic customers, the scaled WTP was zero, the individual (CE) estimate of £5.80 provides an upper bound valuation for every additional 1000 household connections in fuel poverty to the network.  The NERA / Traverse triangulation report found the following. The three service level ranges were defined as follows: (0-1): change from 4000 to 5000 properties connected per year, (1-2): change from 5000 to 6500 properties connected per year (2-3): change from 6500 to 7500 properties connected per year. The low and central cases for domestic customers the valuation for every 1000 properties connected per customer per year was £1.64 for a service level of  4000-5000 properties connected per year, £1.28 for a service level of  5000-6500  properties connected per year, and £0.91 for a service level of  6500-7500  properties connected per year. Across all service levels, the high case valuation is £2.22. For non-domestic customers, across all service levels, the low case valuation is zero and the central and high case valuation is £5.80. </t>
  </si>
  <si>
    <t>NERA and Traverse were commissioned by Cadent to "triangulate" the willingness to pay evidence prepared. The £ valuation assigned to each % of green gas per customer per year, on average across all regions was as follows. For a change in service level from 0.5% to 1%, low (L), central (C) and high (H) domestic customer valuations were: £6.01 (L &amp; C) and £8.51 (H). In fact the high case valuation of £8.51 applies across all service levels. For 1% to 1.5%, the low and central case valuation for domestic customers is £4.95 and for 1.5% to 2% it is £1.49. They found that WTP was higher than average in NW England and lower than average in the West Midlands, N.London and the East of England. For non-domestic customers across all service levels, the valuations were £0 (L) and £14.50 (C &amp; H). WTP was found to be higher than average in NW England, West Midlands and the East of England and lower than average in N.London.</t>
  </si>
  <si>
    <t>NERA and Traverse were commissioned by Cadent to "triangulate" the willingness to pay evidence prepared. The £ valuation assigned to cleaning up one disused industrial site per customer per year, on average across all regions was as follows. For a change in service level from 0 to 4 sites, low (L), central (C) and high (H) domestic customer valuations were: £0.84 (L &amp; C) and £1.19 (H). In fact the high case valuation of £1.19 applies across all service levels. For a change from 4 to 8 sites, the low and central case valuation for domestic customers is £0.69 and for a change from 8 to 11 sites it is £0.21. They found that WTP was higher than average in NW England and lower than average in the West Midlands, N.London and the East of England. For non-domestic customers across all service levels, the valuations were £0 (L), £1.31 (C) and £1.54 (H). WTP was found to be higher than average in NW England, West Midlands and the East of England and lower than average in N.London.</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</si>
  <si>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As such, the scaled domestic WTP for addition clean up of disused sites (compared to zero sites) was £3.36, £6.13 and £6.76 or 4, 8 and 11 sites respectively.
For non-domestic customers, the scaled WTP was zero, but the CE estimates provide an upper bound of £1.54 for every additional cleared up disused site.                         NERA and Traverse were commissioned by Cadent to "triangulate" the willingness to pay evidence prepared. The £ valuation assigned to cleaning up one disused industrial site per customer per year, on average across all regions was as follows. For a change in service level from 0 to 4 sites, low (L), central (C) and high (H) domestic customer valuations were: £0.84 (L &amp; C) and £1.19 (H). In fact the high case valuation of £1.19 applies across all service levels. For a change from 4 to 8 sites, the low and central case valuation for domestic customers is £0.69 and for a change from 8 to 11 sites it is £0.21. They found that WTP was higher than average in NW England and lower than average in the West Midlands, N.London and the East of England. For non-domestic customers across all service levels, the valuations were £0 (L), £1.31 (C) and £1.54 (H). WTP was found to be higher than average in NW England, West Midlands and the East of England and lower than average in N.London.</t>
  </si>
  <si>
    <t>In their January 2019 report for Cadent (The benefits of extending the gas network to off-grid communities) NERA estimated the value of gas network extensions including the private benefit to customers that comes from connecting to the gas grid and reducing their fuel bills and the reduction in emissions (CO2 and local pollutants) that comes from switching to natural gas (or future green gas alternatives like hydrogen) from some other fuels. They found that the value of providing network extensions is higher in rural areas (around 100% higher in 2021) because they are more likely to be using the most expensive and environmentally detrimental solid / liquid fuels in the absence of gas. The value of providing a network extension also trends upwards over time due to growth in uptake. From 2030 onwards, the value of the gas network extension depends on the evolution of the mix of heating technologies.
The NPV of a network extension provided in 2021 in the average scenario was estimated to be £1464 per household in urban areas and £2411 per household in rural areas.</t>
  </si>
  <si>
    <t>Cadent could perform proactive safety checks to reduce the likelihood of an unplanned gas leak and repair and replace unsafe appliances, make customers aware of additional services including PSR registration and provide a free carbon monoxide alarm. Three options were testing in our domestic BOT survey: option 1 - perform proactive safety checks for 50,000 households, option 2 -  perform proactive safety checks for 100,000 households and partner with relevant charities to help customers in vulnerable situations or fuel poverty access relevant help and option 3 - perform proactive safety checks for 200,000 households and extend the charity partnership to cooker and hobs. Of these options, option 1 received 367 of the votes and options 2 and 3 received 35% and 28% respectively. Option 1 was significantly cheaper at  a cost of £0.06 per customer bill per year compared to £0.35  and £0.75 per customer bill per year for options 2 and 3 respectively. CIVS and the fuel poor both favoured option 1. The regional breakdown provided broadly consistent results with three of the four regions favouring option 1. However, in the East of England, option 2 received 41% of the votes and was the favoured option. The business survey was evenly split across the three options with options 1, 2 and 3 receiving 34%, 33% and 33% respectively. Each of the three business sizes favoured a different option.
With respect to building awareness of the Priority Services Register (PSR), the least ambitious option was the most popular in the domestic BOT survey (at a cost of £0.16 per customer bill per year), receiving 43% of the votes. This option involved 500,000 conversations and continued issuing of a booklet to partners and advertising through them, working with a small number of partners to target and support PSR eligible customers and roll out a limited number of new ways to support CIVS. The more ambitious options 2 and 3 received 27% and 30% of the votes respectively and involved more conversation and a greater number of partners and greater ambition with respect to the roll out of new ways to support CIVS. The regional breakdown supported the same conclusions with option 1 being the favoured option in all 4 regions. The businesses surveyed produced almost identical results with 41% also choosing option 1. Zero employee businesses were even more in favour, giving option 1 44% of their votes.
With respect to PSR training, again, the least ambitious option (annual awareness training for front-line staff about identifying CIVS and a safeguarding champions network across the regions) received the most votes (44%). The more ambitious options 2 and 3 received 24% and 32% of the votes respectively and involved support services for staff to support their needs and increased role / resources for the safeguarding champions. The regional breakdown provided a consistent message with option 1 being favoured in all four regions. Of the businesses surveyed, the results were very similar with 43% supporting option 1. Zero employee businesses were even more in favour, giving option 1 46% of their votes.</t>
  </si>
  <si>
    <t>Participants at the development workshop discussed raising awareness of the PSR. There was a common view that raising PSR awareness should be the job of utility suppliers and not Cadent. Use of partnerships was a popular option, and felt more partnerships would reach a wider range of different audiences. There was some scepticism about the value of direct conversations for promoting the PSR - with these best delivered by partner organisations rather than Cadent. They doubted that such an approach wold be cost-effective or measurable. In terms of innovative options, the easyassist valve and easy-read communications were the most popular. TV and radio were thought to have good reach but social media was not deemed to target the right people (the old and the vulnerable). Some thought that a letter or leaflet was a direct method, but others questioned whether they would be read. Suggestions included information on gas bills, or fridge magnets, billboard / advertising on public transport, local media. Partnerships were also suggested with other utilities, the council, health services, social services, charities and child related activities.</t>
  </si>
  <si>
    <t xml:space="preserve">The most ambitious option for raising awareness of the PSR was the most popular - he cost was seen as a small amount, for a worthwhile ambition. There was also strong support for the idea of one PSR for the whole industry, as it would save customers the time and effort of signing up to multiple PSRs. Working with statutory organisations such as local authorities, fire, or health services was broadly seen as a good idea but there were concerns about a) GDPR and b) the capacity of statutory organisations to work with Cadent in the context of squeezed public spending. Working with charities such as Age UK was also broadly supported, but some visually impaired people cautioned against the assumption that they would be involved with the RNIB. In relation to the most appropriate media channels, there were mixed views: social media was seen as having wide reach, but less so with older people, TV and radio were seen as more likely to reach older people but not the young or deaf. Several participants across the CIVS engagement mentioned that Cadent phoning customers would not be effective as many people, particularly the vulnerable, don’t answer the phone to unknown callers. Text message was seen as preferable.
Many suggested that information about the PSR should be shared as part of gas bills, either on the bill itself or a leaflet enclosed. Different audiences should be targeted in different ways e.g. for deaf customers, via Deaf media and local/national Deaf charities; create BSL video for TV/Facebook/YouTube/Vimeo, for older people: Age UK, local health/social and wider services such as GP, dentist, library or post office. Some participants with anxiety recommended avoiding door knocking.
Partnerships were generally seen to be a valuable way of promoting the PSR and working to safeguard communities. Larger organisations were seen as most effective. Several customers talked about monitoring the outcomes of partnership working to review and improve efforts, ensuring that meaningful work happens. On the subject of monitoring partnerships and measuring their success, looking at the number of referrals made by an organisation to the PSR was suggested, along with giving an incentive to organisations for promoting the PSR.
The most ambitious option was the most popular (23-26 partners). However, some preferred Option 2, valuing quality of partnerships and outcomes over quantity or suggested increasing the number of partnerships over time if this is felt to be beneficial.
Participants were presented with three options for training of safeguarding champions: Option 1 - annual awareness training for all front-line staff about customers in vulnerable situations, safeguarding champions network across regions and learning is embedded. Option 2: annual awareness training for all staff, champions spend some time promoting safeguarding and learning shared across gas distribution. Option 3: industry leading ongoing awareness training for all staff, champions are empowered, with direct link to Cadent Directors and learning feeds into other regional and national forums. All participants felt that safeguarding training is something Cadent staff should have to some degree, as safeguarding is a priority for all public-facing services. Option 2, closely followed by 3, was the most popular. Option 2 was often favoured on the premise that all staff need to be ‘on the same page’, with the same knowledge. Annual training was seen as adequate to enable this. Several participants felt that customers shouldn’t have to pay for this, and it should be something Cadent prioritises/includes in their basic service.
Many felt option 3 was a step too far. Customers wanted staff to recognise additional needs and contact the right person, but don’t expect engineers to provide the specialist support. They had concerns about burdening gas engineers, whose job is to be an engineer.
However, option 3 was also valued because contact with Directors could ensure that safeguarding champions are listened to and spreading learning further could contribute to increased efficiencies across the system and form a starting point for close working relationships. There were a few who opposed reporting of concerns by engineers, because it was felt it could cause mistrust and reluctance to allow engineers in.
Blind and visually impaired participants suggested engineers at roadworks should be trained in guiding and responding to visually
impaired customers. Other suggestions included a call to customers when engineers are five minutes away, with a name and a code, to ensure customers’ sense of safety.
Overall, participants agreed that Cadent should be investing in innovation to provide solutions and peace-of-mind for customers in vulnerable situations, or the carers of those customers. Those who were less keen on innovation noted that it doesn't always work and can become outdated. Some participants felt innovations would be great for ‘tech savvy’ customers, but that not all older people would be comfortable with new technologies. Many felt that Cadent should work in partnership with organisations already working to fund and create innovative safety solutions. Visually impaired participants suggested a tapping rail on barriers around works for use with a cane. They also suggested providing information on interruptions via Alexa. A Video Relay Service was suggested as an innovation by Deaf participants, along with an emergency text-line. </t>
  </si>
  <si>
    <t>Alongside face-to-face engagement, Cadent also commissioned a 2,000 person online survey as part of its business plan development. The survey data showed that the PSR was consistently ranked as the lowest priority for investment so Cadent wanted to find out what their expert customers’ views were on this finding, given previous positive findings from qualitative customer research.
In addition, we asked customers to design their own bespoke PSR package. Each table was given a set of cards outlining the different options across three topics: communications and advertisement; partnerships and innovation. In the main, participants were not surprised by the difference between the survey results and views expressed in previous forums, and offered three main explanations for them:
▪ Not aware of the benefits. Forum participants suggested that survey respondents were not introduced in detail to the benefits of the PSR so would not naturally consider it as an area for investment.
▪ This is not part of Cadent’s core remit. Forum participants felt that it was normal for customers to de-prioritise services that were not seen as part of the company’s core offering and some added that they would have voted the same way even after attending the workshops.
▪ Virtue signalling. Some forum participants suggested that in a social setting people would say that they would be happy to pay for things that are considered morally right (such as protecting the environment or helping those who struggle financially) but when asked privately, many would give a different answer.
Participants tended to prefer targeted initiatives which were seen as having a higher chance of reaching the right groups. Across all discussions, participants tended to be either positive about both partnerships and conversations or negative about both. Overall, there were no significant regional differences except for the Conversations topic where Birmingham groups were more likely to choose the most ambitious option. There were queries about whether customers should fund this via a bill increase or whether Cadent should pay for it from their profits. One group in London rejected all options because they felt that this deviated from Cadent’s core remit and it should not be something the company should spend money on.
On the topic of communications and advertisement, most groups (56% of participants) opted for the very ambitious package (2 millions conversations) but were less enthusiastic about the advertising element. Participants largely felt that TV and radio adverts would be a waste of money as they would reach both eligible and non-eligible customers. These participants felt that Cadent should invest in something that is more targeted.
Overall, participants liked the idea of using partnerships as a way to promote the register (with 56% choosing the most ambitious package). Those who rejected this intervention or ranked it lower tended to question the metric and were concerned that it would encourage Cadent to focus on the number rather than the type of partners.
The innovations topic was the only one where the limited ambition options were the most prevalent amongst participants’ choices (chosen by 44%). This was driven by two main factors: 1. Dislike of high-tech solutions such as Bluetooth beacons, which were seen as impractical – participants were sceptical that these would work as not everyone would have access to the required technology; overall the more technical the solution was, the less likely it was to be selected. This could also stem from a view that those in vulnerable situation (i.e. the elderly) are less tech-savvy. 2. Not innovative enough to warrant investment– some (such as an alternative script for people with dementia) were seen as services that Cadent should be offering anyway and not packaged as something new that customers should pay for.
Most groups suggested new services as part their PSR package. These were largely focussed on ways to promote the register. Participants suggested a range of channels Cadent could use – such as local social media groups, partnering with pharmacists, including info in the Bounty Packs provided free to new parents etc. Two groups felt that the name of the register should be changed as they found it confusing and not memorable. Participants also thought that it would be beneficial if the name more clearly conveyed the type of services the register offered. In terms of ways to support those already on the register, participants recommended: offering pendant alarms similar to those supplied by Age UK but for gas emergency instead and translating key documents in multiple languages depending on the linguistic make-up of the local population.</t>
  </si>
  <si>
    <t>For carbon monoxide safety, the most ambitious option we presented, to educate 200,000 of those most at risk, issue 600,000 Carbon Monoxide alarms per year and partner with every fire and rescue service and all NHS Trusts (at a cost of £0.39 per customer bill per year) was the most popular in our domestic BOT survey, with 43% of votes. This compared to 34% for the least ambitious option and 23% for the middle option. Customers in fuel poverty were slightly less inclined to pick the most ambitious option (41% choosing it), although it was still the most popular. The most ambitious option was the most preferred in three of the four regions surveyed (N.London preferred option 1 with 39% of the votes).  For businesses surveyed, results were very similar with options 1, 2 and 3 receiving 31%, 22% and 47% respectively. Whilst all types of businesses surveyed favoured option 3, the zero employee businesses showed the smallest margin between option 3 and option 1 (46% to 38%). Of all the questions considered, option 3 for carbon monoxide safety achieved the greatest strength of preference score. 
For repairing and replacing faulty appliances when responding to carbon monoxide incidents, 3 options were outlined. The most ambitious option, targeted to most customers and repairing 1,800 faulty appliances and replacing 1,200 faulty appliances each year, was the most popular, receiving 51% of the votes in our domestic BOT survey (at a potential cost of £0.09 per customer bill per year). This compared to 27% of votes for option 1 and 23% for option 2, which both targeted fewer repairs and replacements to vulnerable customers. The most ambitious option was also the most preferred in each of the four locations surveyed. In our business BOT survey, results were similar with 53% of businesses being in favour of option 3. Small businesses with 10-49 employees were the least in favour of option 3, but it still received 50% of their votes. Of all of the questions considered as part of the domestic and business surveys, this one achieved the second highest weighted score in both the domestic and business surveys.         </t>
  </si>
  <si>
    <t>CO awareness amongst all participants varied. Some Bengali participants had never heard of it and others were familiar with the dangers associated and have alarms in their homes. There was a strong view that Cadent should do more to raise awareness and make CO alarms mandatory or install and test them for everyone, even if that means bills would be raised. Many were supportive of better CO education and access to information.
Most participants were supportive of the Locate, Isolate, Repair &amp; Replace initiative, but some questioned why it would not be offered to everyone, not just customers on the Priority Services Register. Some participants expressed that they would be willing to pay more to help customers in vulnerable situations, but others had concerns about the cost of the initiative on their bills. Some suggested an optional repair and replace service from Cadent for customers who are not in vulnerable situations, which customers could choose to pay for themselves. Some commented that only those who are really unable to pay should receive ‘repair and replace’ support and landlords may take advantage of the scheme.
Participants generally thought that Safety Seymour was a “fun” and “memorable” way to provide knowledge about CO to children, who could then spread the message to their parents. A few participants, however, believed 5-7 years old is too young to target. Many suggested that this be extended to older students and adults as well. Participants suggested alternative ways to provide knowledge for older people, who have the highest rate of CO deaths. This included television adverts, using charities, leaflets and information on bills.</t>
  </si>
  <si>
    <t xml:space="preserve">The most ambitious option, Option 3 (educate 200,000 of those most at-risk, issue 600,000 CO alarms per year and partner with every fire and rescue service, and 100% of NHS Trusts), was comfortably the most popular, picking up over 76% support from attendees. A common theme was that vulnerable people should be prioritised – for example making them the focus of additional safety checks. Customers generally seemed to favour a two-pronged approach to CO: – Customer engagement around CO risks and the need for an alarm, particularly utilising partnership opportunities and proactively lobbying Government to make CO alarms mandatory. There was a level of concern that this was outside of Cadent’s role. </t>
  </si>
  <si>
    <t>Respondents believed that Cadent should prioritise vulnerable or low-income customers, making sure they receive a safer and better service. Customers were asked how much they would be willing to pay on top of their annual gas bill to get enhanced help for someone they know who might be in a vulnerable situation if their gas stopped working. Even though the highest bill increase (£5) was the most popular single option amongst those who answered the question, combined support for a lower bill increase (£3 or less) is greater than support for bill increases of £4 or above. Some respondents mentioned proactive safety checks as to how the organisation could be more efficient.</t>
  </si>
  <si>
    <t>Customers were asked to vote for one of three options with respect to proactive safety checks. At both workshop locations, the most ambitious option - option 3 - was the most popular, chosen by over half of participants. This option included proactive safety checks in 200,000 households, and partnering with a leading charity to help customers in vulnerable situations or fuel poverty to access relevant help after a check and extend the scope of this to cookers and hobs (At a cost of £0.75 on customers' bills per year). At the other end of the spectrum, option 1 included 50,000 proactive safety checks and no charity partnership (at a cost of £0.06 per year). Some participants felt that they did not want to pay for this in their bill, particularly as it would take place in the summer when engineers have extra capacity. Others felt that this was not within Cadent's remit and it was the responsibility of the gas supplier / households / landlords. Participants also disliked the idea of engineers turning up unannounced. Some suggested an advance leaflet drop or that the notice should come from the supplier given Cadent's poor name recognition. Most felt that small repairs should be done on the spot.</t>
  </si>
  <si>
    <t xml:space="preserve">Participants were presented wit 3 options: Option 1: The NEA partnership will be: maintained in the West Midlands and to avoid winter interruptions, Cadent to do proactive summer appliance safety checks for 50,000 householders, targeting PSR registered customers. Option 2: extend the NEA partnership to all networks, including through other GDNs and proactive summer appliance safety checks 100,000 householders, targeting PSR registered and low- income customers. Customers often noted the cost increase from Option 2 to 3 as significant. Option 3: extend the NEA partnership to include gas cookers and hobs and perform proactive summer appliance safety checks or 200,000. This topic, in particular, drew out concerns about racking up add-on costs to customers.
Many saw it as the home-owner or landlord’s remit. Not all customers felt certain enough to choose an option, but for those that did option 2 was most popular. Reasons given were that services should be consistent/everyone should benefit from the NEA and PSR and fuel poor customers should be the priority for this service as they are likely to be the most in need/the need would be genuine. However, option 3 was favoured by almost as many as prevention should be a priority and everyone has a right to know they're safe. 
There was some concern about engineers knocking on doors unannounced. Some were concerned about equipment being tested and condemned, which then has to be paid for by the customer if they don’t qualify for free replacement or repair. Many felt checks should be extended to gas cookers/hobs as this is where many problems occur. </t>
  </si>
  <si>
    <t>The most popular option overall was the most ambitious – Option 3 (proactive safety checks in 200,000 households and partner with a leading charity to help customers in vulnerable situations or fuel poverty to access relevant help after a check, and extend the scope of this to cookers and hobs), and this was particularly the case in Ipswich. There was a very high level of people who did not answer the question though, particularly in London, where the figure for ‘none’ was higher than any of the options. Proactive safety checks were seen by some participants in the discussion as a positive initiative for vulnerable customers, with one participant framing it as a preventative measure, while another felt it was a good channel for advice to vulnerable customers as well. While there were some individuals who felt safety was a right for everyone, overall there was a lot of hostility to a programme of safety checks aimed at everyone. A lot of participants voiced concerns that this would be moving away from Cadent’s ‘core’ responsibilities. While ID was often raised by participants as necessary to avoid the checks being confused with scams, some participants even felt this would be insufficient, as the ID could be fake. There was a strong sense that an opt-out approach was very inefficient – from customers being out when Cadent called, to the time wasted offering checks to customers who didn’t want it.</t>
  </si>
  <si>
    <t>Cadent wanted to explore if customers would be willing to pay for some (or all) of Cadent engineers to be further trained so they can carry out minor repairs/fix appliances on the job. Option 1: Undertake minor appliance and pipework repairs through follow- on work orders completed within 3 working days (at a cost of £0.57) Option 2: Undertake minor appliance and pipework repairs and isolate CO sources, through follow on work orders within 3 working days (at a cost of £0.68), Option 3: Undertake minor appliance and pipework repairs and isolate CO sources during the initial visit (at a cost of £0.75). This topic polarised opinions with most participants either opting for the most ambitious option (as it was seen as the best value for money) or dismissing the service as unnecessary. Support for the initiative was much stronger in Manchester than in Birmingham where just under half of respondents rejected the idea and voted for none of the options.
Those who disagreed with the proposals mainly felt that Cadent should not stray too far away from its core remit and instead should focus on improving the services they are supposed to be delivering. Fairness was another issue raised by those who rejected all proposed options. Participants argued that customers already pay for additional provisions for those registered on the PSR so they should not be expected to cover this as well. The bill increase also influenced participants’ willingness to invest. Some reflected that whereas previous initiatives carried a very small bill increase (5-10p), this one felt more substantial. In contrast, those who liked the idea said that it could save money and resources in the long term and welcomed any drive towards efficiency. Some also pointed out that it would save them time as otherwise they will have to help out their parents sort those issues.</t>
  </si>
  <si>
    <t>For responding to carbon monoxide incidents, the most ambitious option we presented, to isolate the appliance that produces the carbon monoxide as an alternative to stopping the gas at the meter for 30,000 customers per year (rather than for 15,000 and 22,500 customers for options 1 and 2 respectively), was the  most popular in our domestic BOT survey, with 56% of votes. This compared to 25% for option 1 and 19% for option 2. The estimated cost of option 3 was £0.07 per customer bill per year. The regional breakdown showed the most ambitious option as the most preferred in all four regions and with the most support in the North West at 62%. In our business BOT survey, results were similar with businesses being slightly more supportive of option 3 (58%).  Small businesses with 10-49 employees were the least in favour of option 3, but it still received 52% of their votes. Of all of the questions considered as part of the domestic and business surveys, this one achieved the highest weighted score in both the domestic and business surveys.</t>
  </si>
  <si>
    <t>In both workshop locations, customers in, or at risk of, fuel poverty thought that tackling affordability and fuel poverty was a very important  priority. Participants were asked to choose one of three options, and the majority chose the most ambitious option - option 3 (approximately half). Option 3 included 6,250 new connections to households in  fuel poverty, providing other fuel poor solutions to 15,000 households in fuel poverty and offering income and energy advice to 34,000 customers (at an additional cost on bills of £1.51 in 2021, rising to £1.57 by 2026). At the other end of the spectrum, option 1 involved the same fuel poor connections, but no other fuel poor solutions and energy and income advice to 18,000 customers (at a cost of £0.18 in 2021, increasing to £0.26 by 2026). Some participants questioned whether such actions should be the responsibility of government or the gas supplier. Participants also wanted further clarity around eligibility. Customers were also often unhappy about paying for additional services that they might not personally benefit from. With respect to fuel poor connections, this was viewed as only benefiting a small number of people and may not be an option for tenants. There was discussion as to who should benefit from additional fuel poor interventions and some said that all poorly insulated households should be offered the service. Most thought that Cadent should sign-post to other organisations rather than provide the insulation themselves but questioned whether this process would be efficient. Some participants welcomed the idea of energy and income advice, although most felt income advice could be more relevant and energy advice could be patronising as the fuel poor often know what needs doing but cannot afford to do it. A new fuel poverty funding approach in England was generally seen as a good thing, but some worried that centralising this work could increase the administrative burden. Other suggestions to address fuel poverty, included: a focus on reducing gas bills, abolition of pre-paid meters, improving online information about energy efficiency and alternative fuels such as solar energy. There was general agreement that there should be a more joined up approach around offers and services for people in fuel poverty.</t>
  </si>
  <si>
    <t>Maintaining pipes, minimising disruption and supporting CIVS were high priorities amongst customers living in MOBs. At the end of the workshop, improving services for customers in MOBs showed an increase in importance as customers better understood the vulnerability of MOB residents.
Customer experiences of interruptions were mixed. Some reported positive experience of provision of radiators / hot plates etc. but others stated that they did not receive anything and were not made aware of the options. As a result, the need for consistency of provision was emphasised, but with some prioritisation according to need. Most stated that Cadent engineers had been friendly and efficient, but others stated that communication was limited to a generic letter and they were ill informed. Coordination between Cadent and the Council, landlord or building manager was seen as vital to a positive experience. It was noted that communicating directly with MOBs residents was a challenge. People were generally aware of compensation options and most had received some financial compensation.
For customers in vulnerable situations, it was agreed by almost all customers that it was better to resolve issues at the initial engineer's visit rather through follow on work orders. Most agreed that there should be prioritisation according to need for customers in vulnerable situations where an inability to heat their homes or cook could be life threatening. 
When asked about MOBs interruption times, which currently average 19 days, many agreed that a reduction to 10 days was a good thing but questioned whether this was realistic. Many also questioned the average as their experience had often been an interruption of months. Many also questioned whether a reduction could be achieved given that many factors, such as coordination with building management, are outside Cadent's control. customers were also divided on whether to accept an increase in their bills to fund this.
Customers were asked specifically which provisions should be made available for MOBs customers. Most felt that provisions for heating and eating (hotplates, radiators and kettles) should be made available straight away. Around half felt a portable shower should be available immediately with many not understanding how this option would work. Heated seat covers and blankets were lower priorities. Customers felt that Cadent have a key role in communicating what they are entitled to.
MOBs customers were given 4 options with different priorities when replacing pipes: option 1: safety, option 2: lowest repairs and interruption, option 3: best for the environment, and option 4: balanced benefits. Option 4 was the favoured option for replacing pipes in streets, with half choosing this option. There was less consensus on what to prioritise for MOBs, although a balanced approach was still the favoured option with over 40% of votes. The environment option, option 3, was given a lower priority with some commenting that whilst he environment was important, the additional environmental benefit compared to the balanced benefits option was not sufficient. £5-6 sounded like a reasonable cost to most customers.</t>
  </si>
  <si>
    <t>Respondents made general comments about wanting Cadent to be more environmentally friendly with some mentioning a move towards greener energy such as renewables or specifically biomethane / hydrogen reducing vehicle use and using electric vehicles. Respondents were asked which of two improvements they loved the most: Cadent becoming the UK's first carbon neutral emergency service by switching our engineering vehicle fleet to electric and hydrogen or sending no avoidable waste to landfill and eliminating single-use plastics and the percentage split was 46% and 54% respectively.</t>
  </si>
  <si>
    <t>Participants rated the importance of becoming a carbon neutral business highly. When ranking environmental priorities, "using renewable energy in Cadent operations and thermal plant" scored the highest. Developing "offset" programmes scored fifth highest but was contested by some as it doesn't address the root of the problem.</t>
  </si>
  <si>
    <t>In the packages of options presented to participants to decarbonise Cadent’s business operations, the most popular was, again, the most ambitious – Option 3.
When prioritising the individual initiatives, the most popular was ‘using renewable energy in our operations and thermal plant’.
When looking at the most popular commitment, all ‘Carbon neutral operations’ initiatives were grouped together near the top. Throughout the discussion of ‘Becoming a carbon neutral business’ and ‘Supporting our people to
reduce their footprint’ the idea of Cadent taking the opportunity to lead by example was popular and linked together a number of initiatives. However, in discussions around ‘Becoming a carbon neutral business’ a number of participants felt that Cadent can’t do it all themselves. There was general support for the principle of EV vehicles, although a perception that the national infrastructure is not yet in place to support it. Similarly, while there was opposition to the idea of providing EV charging points at employee’s home (because of the cost and the risk of the staff leaving), there was a recognition amongst some that it would be needed if Cadent wanted to roll out EV vehicles to night workers.</t>
  </si>
  <si>
    <t xml:space="preserve">Participants were asked to prioritise 14 environmental measures. Participants described their decisions as being largely driven by overall impact, achievability and level of ambition. Participants tended to favour perceived high impact options (such as using renewable energy) over “small and quick” fixes. If participants had doubts whether an option could be delivered in practice, they tended to give it a lower score even though they might support it in principle. For example, this affected the rank of “Asking our contractors to follow our lead” as participants were not sure how this would be enforced and monitored. If an option was seen as something that Cadent should be doing by default (such as removing avoidable plastic), participants were less willing to prioritise it for investment, arguing that it should not be covered through an increase to customers’ bills. "Use renewable energy across our operations and thermal plant" was ranked as “high” across all 8 tables. Developing offset programmes received mixed views with some participants seeing as exporting, rather than solving the problem. All bottom four options were part of the “Supporting our people” commitment. Participants felt that this commitment
35 would be less impactful on a global scale. Participants were asked to vote for one of three options: Option 1 - purchase energy from renewable sources for their offices and depots; no avoidable waste sent to landfill and purchase the latest low emission diesel vehicles (at a cost of £0.02). Option 2 - everything under Option 1, with the addition of: zero emission gas emergency first responder vehicles in London and Electric vehicle (EV) charging points at every depot and office site (at a cost of £0.04). Option 3 - everything under Options 1 and 2, with the addition of: zero emission gas emergency first responder vehicles in all networks; purchasing approved carbon offsets for residual emissions; and provision of home EV charging facilities for first responders and support for other employees (at a cost of £0.40). Option 3 (the most ambitious package) was the most popular option in both London and Ipswich, with Ipswich participants particularly strongly in favour. Participants felt that Option 3 delivered the biggest impact with some suggesting that Cadent should be even more ambitious. Even though Option 3 was widely endorsed, many participants clarified that they would like it to be delivered at no or lower cost to them. London participants were more likely to reject all options. This choice was mainly driven by an expectation that responsible companies should fund environmental initiatives themselves and not charge customers for it. </t>
  </si>
  <si>
    <t>Some respondents said that Cadent should aim to be zero waste and recycle more. Respondents were asked which of two improvements they loved the most: Cadent becoming the UK's first carbon neutral emergency service by switching our engineering vehicle fleet to electric and hydrogen or sending no avoidable waste to landfill and eliminating single-use plastics and the percentage split was 46% and 54% respectively.</t>
  </si>
  <si>
    <t>Participants rated "subsidise installation of electric vehicle charging points at employees' homes" the lowest of the 14 environmental measures considered, arguing it would have a relatively small impact and only benefit those who could afford an electric car. "Supporting employees who volunteer for environmental causes" also received a low prioritisation, as individual focused ideas were less important that company / system-wide changes.</t>
  </si>
  <si>
    <t>Participants had mixed views on the items relating to decarbonisation. Some felt it was important as a global issue in need of urgent attention, that it would bring costs down in the long term, and that Cadent’s position in the energy sector makes them responsible for action. Other participants felt it was not a priority for their businesses, or found it hard to comment as they did not feel well enough informed on the underlying issues. Some participants were aware of decarbonisation in relation to climate change and the potential to use hydrogen as an alternative to natural gas, but very few were aware of the potential to decommission gas completely. If it was affordable, many businesses felt that they would be able to convert to electricity as an alternative to gas. But some could not do without gas e.g. restaurants or those with large premises to heat. Cost was the most significant influencer on business customers’ views about the future of gas, followed by reliability and efficiency. Some participants were supportive of a move towards electrification and hydrogen as they saw these as more stable energy sources, with less reliance on other countries. Conversion to hydrogen elicited mixed views, mainly because participants felt they did not understand enough about it (particularly in terms of costs, risks, and the anticipated pace of change). Participants saw value in exploring and investing in new sources of gas, as they felt it would always have a place and should not be decommissioned. However, some participants were concerned about the safety of hydrogen and others questioned it’s environmental credentials. Having both gas and electricity was considered more resilient, allowing customers to rely on the other if one stops working. Participants were concerned about the cost implications of a system change, anticipating a need to change equipment and refit kitchens that primarily use gas (for example in restaurants). It was felt that these costs are the responsibility of those who instigate the system change, not the customers; with some suggesting subsidy schemes and large incentives to adapt to a new system.</t>
  </si>
  <si>
    <t>Respondents suggested greater local community involvement including involvement in community groups or projects and volunteering or charity work. Educational engagement or career events for young people were also suggested.</t>
  </si>
  <si>
    <r>
      <t>Most participants felt</t>
    </r>
    <r>
      <rPr>
        <sz val="11"/>
        <color theme="1"/>
        <rFont val="Calibri (Body)"/>
      </rPr>
      <t xml:space="preserve"> that </t>
    </r>
    <r>
      <rPr>
        <sz val="11"/>
        <color rgb="FF4F5156"/>
        <rFont val="Calibri (Body)"/>
      </rPr>
      <t>‘investing to support local communities, charitable giving and supporting employee volunteering’ was not Cadent's responsibility.</t>
    </r>
  </si>
  <si>
    <t>Respondents suggested greater local community involvement including involvement in community groups or projects and volunteering or charity work.</t>
  </si>
  <si>
    <t>The affordability and transparency of bills were important for MOBs customers.</t>
  </si>
  <si>
    <t>Most participants felt that ‘transparency around bills, pay, policies and governance’ would not benefit customers significantly. A few participants said that increased transparency should also apply to the financial aspects of the business, as Cadent has an obligation to explain to customers how their money is being used. However some participants disagreed, explaining that the responsibility for increased transparency around bills should lie with the gas supplier and not distributor.</t>
  </si>
  <si>
    <t>Most participants felt that ‘transparency around bills, pay, policies and governance’ would not benefit customers significantly.</t>
  </si>
  <si>
    <t>The majority of participants ranked the priorities that are fundamental to Cadent’s operations as most important such as ‘maintaining our network of pipes’. Some participants clarified that keeping pipes in good condition would both improve safety, and prevent the theft of gas.
The majority of participants favoured the option that achieved balanced benefits. However a few participants argued that choosing a ‘middle of the road’ option would under-deliver on all fronts, and therefore displease the highest number of customers. Some participants preferred option one, which focused on reducing the likelihood of explosions because distributing gas safely is a core tenet of Cadent’s business model, and that although explosions are a rare occurrence a single casualty can not be justified. 
There was no consensus amongst participants as to whether Cadent sites should be prioritised over commercial and domestic sites. When asked to state their preferred options when applied to Cadent sites, the majority of participants agreed that the safety option (reduction in likelihood of explosions) is more important. Participants explained that this is because:
1. the scale of destruction and potential loss of life could be larger due to the bigger volume of gas being dealt with;
2. the reputational risk if an explosion were to occur at a Cadent site is higher;
3. an explosion at a Cadent site would disrupt business operations in a major way, resulting in a loss of revenue.
Many participant groups put forward suggestions for how Cadent could make their network more safe and resilient. Examples include taking a more proactive and efficient approach to replacing metal pipes with plastic ones when Cadent gets called out to make repairs, taking a more strategic approach to fixing small leaks in the same area all at once to minimise disruption and driving innovation by collaborating with other gas distribution networks by sharing learning and best practice.</t>
  </si>
  <si>
    <t>Participants were presented with 4 different options for the prioritisation of the pipe replacement services: option 1: safety first, option 2: fewer repairs and interruptions, option 3: best for the environment and option 4: balanced benefits. Option 4 was preferred most often by participants, although views were quite mixed. Some chose safety as this was core to Cadent's role and the implications of a gas explosion could be catastrophic. Others chose reducing disruption, again as a core element of Cadent's role. Whilst others prioritised the environment, some thought this was outside Cadent's role and climate change would have a less direct impact than explosions.</t>
  </si>
  <si>
    <t xml:space="preserve">Overall, when replacing mains pipes Options 4 &amp; 5 (balancing the benefits; and with smooth bills) were the most popular. These two options combined (i.e. to understand the overall level of support for balancing the benefits) accumulated half the overall vote (47%).
When these options were applied to flats and apartments, it was similar overall – options 4 &amp; 5 combined were the most popular – but the gap between priorities was less sharp. In London the majority of participants didn’t answer this question, and of those who did, Option 1 (prioritising safety) was the most popular. Safety became a bigger issue when participants discussed flats and apartments, where more people were affected (although this was also recognised in relation to repairs and disruption). There was fairly little change in opinion when discussing the London-specific pipe replacement with London participants, although it was acknowledged that closures and disruptions are fairly common in London already. </t>
  </si>
  <si>
    <t xml:space="preserve">Customers were asked about new proposals for increased compensation for MOBs customers if their gas supply is interrupted such that customers receive £60 (rather than (£30) for each day of interruption and the current cap of £1000 is removed for MOBs customers. There was general agreement that the cap should be removed for MOBs as the average interruption is far higher and this may incentivise better service. Some thought that the cap should be removed for all customers. There were mixed reviews about the £60 daily compensation as it felt like a large and unrealistic increase for some. Others thought that it could lead to profiteering for low need, single person households and should be according to need. Customers felt that this cost should be absorbed by Cadent rather than funded by customers. Customers also emphasised that reducing the length of the interruption should be prioritised over providing compensation. 
MOBs customers agreed that minimum standards should be in place for safety, prioritisation of CIVS, communication, coordination with Council and other organisations for MOBs, transparency, reducing interruption times and the environment. </t>
  </si>
  <si>
    <t>Participants expectations of acceptable and outstanding customer service were more ambitious than the proposed options for the business plan. Some participants felt that Cadent’s standards should be beyond the minimum standards laid out by Ofgem, but wondered what other gas distribution networks are doing or how different utilities in an area compare with customer satisfaction. Some participants felt that Cadent responds well in emergencies, but that level of ‘above and beyond’ service is not sustainable for regular working standards. Some participants noted the importance of the following in delivering a quality customer experience:
– tailoring services and approaches to customers’ needs and circumstances;
– Cadent employees being perceived to be actively doing the work; and
– delivering on promises and doing jobs well.
Participants identified some challenges to delivering outstanding service, including:
– money;
– dedicated staff resources;
– internal silos (for example operational and customer-facing staff feeling separate);
– ensuring that subcontractors deliver to the same standard of customer experience;
– local authorities causing delays; and
– employees not having authority to make decisions.
Some participants suggested that more work is needed internally to garner buy-in from employees, particularly those who will be expected to develop and deliver new skills in customer engagement. For example, some mentioned that engineers are primarily focused on productivity rather than customers needs, and that their KPIs and incentive schemes would need to change to achieve a higher quality customer experience.</t>
  </si>
  <si>
    <t>When asked "what's the most important information for you to know about Cadent?" nearly 20% chose "how we are perfuming". When asked "please tell us the level of service you'd love he most", over half of respondents chose "outstanding" at a cost of £6 on their annual bill (instead of great - £3 or better - £1.50).</t>
  </si>
  <si>
    <t>When asked whether customers would prefer to contact Cadent via different channels or for Cadent to contact them occasionally to seek feedback, 55% chose the former.</t>
  </si>
  <si>
    <t>Participants felt that multi-utility working makes sense and some were surprised that it is not already the approach. It was participants’ preferred approach, assuming that it would be more efficient, although a few were concerned about what might happen if one job was delayed. Some participants questioned the feasibility of successful coordination and collaboration between different companies. Most groups suggested that there be one individual or stakeholder that takes overall responsibility and coordinates work across utilities and the on-the-ground teams. One group suggested that there be a centralised database of work requirements across various parties to aid planning and coordinated delivery of multi-utility work. Participants would generally prefer one longer disruption than several shorter disruptions, even if it means multiple utilities would be off at one time. Around 75% of participants chose the most ambitious of the two options presented, which includes coordination of multi-utility work that benefits all customers and businesses.</t>
  </si>
  <si>
    <t>When asked "which one single improvement could we make to reduce disruption the most?",  around 25% of respondents chose "finding ways to replace and repair pipe without digging the road" and about 16% chose "filling holes sooner after work is completed".</t>
  </si>
  <si>
    <t>‘Minimising the disruption from our works’ had the highest importance rankings among business customers. This was due to inconvenience and travel, and because they result in shut-down of operations and direct financial impacts for some businesses. Some participants felt this should be more ambitious.
Participants felt that the options were ambitious enough and some were happy to pay for better service. Participants were not concerned about the distinction between private and public reinstatements and felt it would be more appropriate to prioritise work that is a safety risk or a disruption to more people. Participants highlighted impacts on businesses, including disruption of deliveries, customer access and footfall, employee access, travel (delays and a lack of parking), and negative impacts on appearance. Participants felt the extent of impact would depend on reinstatement length and timing, and that retail businesses would be more impacted. Some participants felt that companies, including Cadent, are not sufficiently incentivised to offer higher service and finish reinstatements quickly. Some participants highlighted the importance of work being visibly done, so as to minimise customer frustration with disruptions.
For public reinstatement, around half of participants chose the middle option - reinstatement within 4 days. For private reinstatement, the less ambitious of the two options (reinstatement within 3 days) was chosen by 57% of participants. Although a few participants would prefer a quick job, generally business customers felt that Cadent should prioritise quality (and safety) over timeliness, unless there is a financial impact on the business. They reiterated a preference for a job to be done once well, rather than Cadent returning several times.
For communication during reinstatement, just over half of participants chose the most ambitious of the three options presented: information on roadwork timescales, road closures and alternative routes through face to face conversations, post, text, and an online portal/app for 100% of jobs requiring street works. Participants noted that the approach should depend on the situation and customer preferences. For example, initial communication could be electronic, but with longer or delayed disruptions there should be direct or face-to-face communication and communication with those most affected prioritised. Participants felt that communication must: provide up-to-date information frequently and in advance where possible; be reliable and accurate; provide easily-reachable contacts (name and number) for more information; provide an indication of the expected length and level of disruption; be reassuring and apologetic; and be tailored and targeted to businesses.</t>
  </si>
  <si>
    <t>Participants were presented with options for the speed of public and private reinstatement. In both cases Option 1, the least ambitious in terms of timeliness, was the most popular. This was starkest with private reinstatement where Option 1 secured almost 80% support overall. There was more recognition over the need for work to be completed quickly on public reinstatement, particularly in Ipswich where filling in holes within 4 days was the most popular option. In the discussions, this manifested as a clear preference for ‘quality over time’, whether focussing on the need to get it done properly or the time that could be saved in the long term by completing works well. In terms of communication, the key, recurring theme was giving advanced warning where possible – and where it is isn’t, to give progress updates
 during work. Some groups suggested texting as a ‘happy medium’ between online and paper-based communication.</t>
  </si>
  <si>
    <t xml:space="preserve">Cadent is considering reducing the length of time that household gas is interrupted by investing in new technology and making improvements in how engineers work. Three options were presented in our domestic BOT survey: option 1. maintain the current level of service with average interruption length of 10 hours, option 2 - reduce the average length of interruption by 5% and option 3 - reduce the average length of interruption by 10%. Of these, option 1 - the zero cost, status quo option was most popular with 51% of the votes compared to 21% and 28% for options 2 and 3 respectively. Fuel poor customers were even more inclined to pick option 1 (54% choosing it). The regional breakdown backed up this finding, with option 1 being the most preferred in each of the four regions we surveyed. Businesses surveyed also favoured option 1 with 51% choosing it. Zero employee businesses were very strongly in favour, with 62% choosing option 1. </t>
  </si>
  <si>
    <t>Customers recognised that some interruptions were unavoidable and most people felt that a proposed reduction in average duration from 9 to 7 hours was not enough to make a real difference to them. There was a general willingness to "make do" but it was acknowledged that duration would be a bigger factor for the vulnerable and in winter.</t>
  </si>
  <si>
    <t>‘Minimising the disruption from our works’ had the highest importance rankings among business customers. This was due to inconvenience and travel, and because they result in shut-down of operations and direct financial impacts for some businesses. Some participants felt this should be more ambitious. Participants felt that the impacts experienced would depend when the interruptions
occur. Participants felt that some businesses may experience minor impacts, especially smaller businesses that are not in catering or restaurant trade. Although they noted that with minimum operating temperatures these impacts could be more serious in winter. While, for other businesses an interruption of any length would have severe impacts. For example, restaurants that could not operate without gas and would have to close, hospices where heating is essential and electric heating would come at a very high cost, and schools which have to close if lacking hot water.
Generally participants felt that interruptions should be fixed as quickly as possible without the customer having to bear the cost. Most participants felt that the proposed options were not significantly different, as all would result in a day lost for impacted businesses. Some business customers would prefer the target to be 4 hours (particularly in winter), but found it hard to know what is realistic. Whilst more than half of participants chose the more ambitious option, some participants felt that the additional costs of the proposed options were minor and that Cadent could test significantly more ambitious options with higher costs. A few participants suggested that businesses could be offered a premium service to get back onto gas more quickly.</t>
  </si>
  <si>
    <t>Options to further support customers in vulnerable situations when their gas supply is interrupted were considered by the domestic BOT survey. The most ambitious option we presented, to provide facilities for customers to keep warm and have hot showers, make payments of £10 per head per evening off gas or cover additional costs e.g. cooked food and provide temporary accommodation to CIVS without gas overnight,  (at a cost of £0.26 per customer bill per year) was the most popular, with 44% of votes. This compared to 30% for the least ambitious option (facilities to help customers keep warm / have hot showers) and 25% for the middle option (option 1 plus £10 payments outlined above). Customers in vulnerable situations were slightly more inclined to pick the most ambitious option (48% choosing it). The businesses surveyed were even more in favour of option 3, with 51% choosing this option and micro-businesses with 1 - 9 employees showing the most support at 53%. The regional breakdown supported this finding with all four regions favouring option 3.
When asked if the same facilities should be provided to all customers off gas, whether vulnerable or not, votes were split between option 1 (facilities to help customers keep warm / have hot showers - at a cost of £0.26 per customer bill per year) and option 3 described above (at a cost of £0.26 per customer bill per year), with 38% of the votes each. The regions were also split between options 1 and 3.  Of the businesses surveyed, votes were also fairly evenly split between options 1 and 3 receiving 41% and 39% of the votes respectively. However, small businesses (10-49 employees) favoured option 1 at 41% compared to 35% favouring option 3.</t>
  </si>
  <si>
    <t>Customers were asked about provisions during an interruption for all customers. They were presented with 3 options: option 1 (cost £0.26 per year) included  facilities to keep warm and have hot showers, option 2 (cost £0.31 per year) additionally included £10 per head for each evening off gas and option 3 (cost £0.34 per year) also included temporary accommodation to customers off gas overnight. Option 2 was the preferred option for the majority of customers with many stating that this should be funded by Cadent rather than customers. Option 3 was seen as unrealistic and should only be offered to CIVS. Most customers felt that provision should vary with need and CIVS should be prioritised.</t>
  </si>
  <si>
    <t xml:space="preserve">Participants ranked ‘Supporting customers in vulnerable situations (CIVs)’ highly. Bengali participants highlighted the importance of helping customers in vulnerable situations or those than cannot afford their bills, some commenting that helping communities and charities is one way to achieve this. Many commented on the importance of receiving heating provisions in the winter and food vouchers or compensation for any extra costs incurred (such as increased electricity bills). Many Polish participants expressed that they would not require heaters, blankets or other provisions for 24 hours, if not at all, and could instead stay with friends. However, Bengali participants thought these should be provided as soon as possible. Participants from all three workshops viewed heating as the most important, especially during winter, with a preference for oil-filled over electric heaters. Provisions ranked as less important by all participants included seat warmers and groceries. Bengali participants favoured vouchers for hot meals (rather than hot plates) and Polish participants saw grocery vouchers as only having ‘good-will’ merit rather than being a priority. Access to bathing facilities was seen as the second most important provision by Polish participants, particularly for families. Most Polish participants also ranked provision of hot plates for cooking as high priority, although some commented that they could use their microwave or eat food that doesn’t require heating instead for up to 24 hours. Bengali women highlighted that additional kettles would be useful for boiling larger amounts of water, which would help with washing.
In addition, participants suggested the following provisions: money off electricity bills to compensate for additional electricity use (suggested by Bengali participants), Bengali men also suggested the use of interpreters for non-English speaking households when bringing provisions to customers. Bengali women suggested electric showers and hot water bottles as good ways to keep customers warm.
Take-away vouchers were also suggested instead of hot meal vouchers to prevent having to go out for meals. Some Polish participants suggested removing the charge for gas and service from the gas bill during the interruption.
</t>
  </si>
  <si>
    <t>Most participants felt that supporting customers in vulnerable situations was very important, although some thought that this was beyond Cadent's remit and the responsibility of the public sector. With regards to Cadent repairing and replacing faulty appliances free of charge, some participants agreed that there should be a special focus on vulnerable customers. With regards to welfare provisions in the event of an interruption, the season was relevant with more provisions needed in winter and kettles and showers seen as the most useful. Participants thought that most people would have a microwave for cooking. Whilst participants thought that vulnerable would have greater need for welfare provisions, they thought that these should be provided to everyone as everyone will be paying for it on their bills. Participants were also worried about abuse of the system.</t>
  </si>
  <si>
    <t>Supporting customers in vulnerable situations was prioritised on the premise of equality. Cadent were seen to be responsible for customers’ safety and inclusion. The was no strong consensus on any option for provision eligibility: Option 2 (vulnerable customers) was marginally favoured, followed by Option 3 (all customers), followed by Option 1 (PSR customers). Many participants flagged factors they felt would influence what approach to take. These were: the scope of the PSR, the time of year and length of interruption, the boundaries of vulnerability and individual need. Many participants were concerned about these offers being abused and ensuring the right services are given to those who really need it.
Those who leaned towards Option 2 noted that not everyone knows about the PSR so this would reach those who need it.
Participants suggested that meals should be provided only for those with gas cookers, a hotel room should be provided if the interruption lasts for several days and heaters should only be provided in winter. Reimbursement for gas bills or free gas supply period were also suggested.</t>
  </si>
  <si>
    <t xml:space="preserve">
• Overall, there is very low awareness of Cadent
o Few customers were aware of Cadent prior to the workshop, with only a small number saying they have interacted with Cadent before (e.g. have been visited by a Cadent engineer)
o Few have experienced issues with gas delivery to their homes or businesses, and therefore feel it is unsurprising that they don’t know much about Cadent or the gas network
o Indeed, for some, not having heard about Cadent is taken as a sign that everything is going well 
o Importantly, even those who have interacted with Cadent had little knowledge of Cadent’s role and remit. Though for some, these interactions with Cadent have led to a positive impression of the organisation
• Low awareness of Cadent corresponds to very low awareness and understanding of the gas network and the sector as a whole
o Whilst most have heard of the National Grid, when prompted, they do not fully understand its function or the service it has delivered historically
o Overall, there is limited awareness of Ofgem specifically, with most attitudes expressed being drawn from broader attitudes towards regulators or the government (?)
• Importantly, there is widespread distrust of the utilities sector as a whole, and particularly of gas and electricity suppliers
o For many this is primarily driven by large fluctuations in bills between suppliers, concerns around environmental issues or a perception that these companies make excessive profits out of an ‘essential service’ 
• Among some customers, the fact that they have not heard of Cadent before can drive a negative impression of the organisation – with some expressing concerns that they are ‘secretive’, ‘shady’ or ‘operating behind the scenes’.
Among some, a sense of distrust is amplified by concerns around the monopoly industry and the effectiveness of the regulator. Customers in vulnerable situations generally have fewer spontaneous concerns about Cadent being a monopoly.
• Importantly, following this information, there are some customers who disagree that they are customers of Cadent, instead seeing Cadent as a supplier of the gas companies
o This is particularly true of some customers from small and medium sized businesses, who liken Cadent’s relationship to gas companies to their own relationship to their suppliers
Customers think that knowing who Cadent are is an important first step to trusting them, yet they do not want to bear the cost of awareness raising. Ultimately, awareness raising is not a priority for customers, and will not positively increase trust on its own.
</t>
  </si>
  <si>
    <t>When thinking about trust in a general sense, the factors that are raised as most essential in building trust in a company are largely related to consumer interactions, including: the quality of the product / service, the quality of customer service and the cost of the product / service. If Cadent’s aim is to be trusted by customers, there is general consensus that raising awareness of the company is a prerequisite
o However, there may be risks associated with increasing awareness of Cadent (irrespective of communication channel) among the general public:
• Initial reactions to information about Cadent demonstrate that in the context of receiving only limited information about Cadent, customers can react with cynicism or suspicion
• There is a risk of a potential negative halo effect of being linked to gas suppliers (who are seen by some to exploit their domestic customer base) 
o Some, therefore, question whether Cadent should instead aim to be a responsible company 
• The public rarely raise issues around companies’ wider responsibilities, obligations or how it behaves with respect to the rest of society when considering trust 
o Though widely publicised scandals are often referenced when considering drivers of distrust in companies (e.g. Oxfam) 
• Most participants struggle to engage with the phrase ‘trusted to act for society’
o ‘Society’ is seen to be a broad term and one that is hard to define
o Some participants feel uncertain of their place within society
o There are some negative connotations with the phrase; British society is currently considered to be highly fragmented 
o Instead, acting for communities or local communities appears to resonate more strongly with customers, as it connotes a warmer, closer feeling of togetherness than ‘society’ that feels remote and separate from ‘us’
Getting the basic right is core to trusting Cadent. These basics are seen as : safety, value for money, good customer service, reliable service, maintaining the network and tax contributions (for young people)
• When probed specifically on the idea of ‘going above and beyond’ to be ‘trusted to act for society’, members of the public raise the following:
o Being environmentally friendly/ enhancing the environment e.g. reducing carbon emissions / being carbon neutral, reducing pollution
o Supporting/ investing in charities or local communities and providing a platform to raise awareness for local issues (SMEs think large organisations like Cadent have greater resources and obligation to invest in their community)
o Supporting, educating and engaging younger generations (e.g. delivering educational programmes in schools - in particular STEM outreach aimed at girls / young women)
o Treating staff well, and workers along the supply chain (e.g. taking action on women in senior roles, paying a fair wage, providing mental health support) 
o Paying taxes fairly e.g. not using tax havens / paying taxes in the UK (mentioned by a minority) 
In addition, CIVS place greater emphasis on how the company engages and reaches out to CIVS and some young people feel that engaging in political and social issues such as gender equality and LGBT rights is important.
Stakeholders and large businesses gave examples of practices that affected their trust in Cadent, which included communication, transparency, treatment of CIVS.
• A smaller number spontaneously say that being transparent demonstrates that companies are acting in the best interests of their customers and society more broadly 
• In terms of specific actions required to be ‘trusted to act for society’, most feel that the same type of initiatives as noted above (environmental, supporting charities) are the best way for Cadent to demonstrate this. 
o Indeed, some customers feel that Cadent’s position as a monopoly means that it is more important for them to take these actions</t>
  </si>
  <si>
    <t xml:space="preserve">Transparency and good governance are rarely mentioned spontaneously by customers or stakeholders.
• There is a general agreement among the public that whilst individual customers would be unlikely to look at this information themselves, they do feel that it is important that it is available for those who do want to have access to it 
o The majority of customers prioritise service provision and reassurances on safety and ease of use, over transparency on its tax affairs
• There is general agreement that paying UK taxes and meeting their legal obligations is a positive and should therefore be communicated loudly and clearly
o Communication and information on meeting its tax obligations could potentially augment trust in Cadent among its customer base
o However, there is consensus that the likelihood of looking up or investigating tax activity of a large organisation is minimal
o There is also a fear that any details shared regarding tax could be hidden or complicated by the use of financial jargon and would therefore be difficult to access
• There is some concern among customers about the implications of having foreign investors, so they are often reassured to learn that Cadent pays its taxes in the UK
o The general public do become cynical and uncomfortable about investors, expressing concerns that they will be exploited financially or that organisations are driven to meet the financial demands of the investors as a priority
• As a rule of thumb, customers feel that greater transparency was beneficial and important for other organisations to hold companies to account, however, many also worry that the external accreditation could be overly burdensome and expensive (which may be reflected in their bills)
o This view is particularly prominent among the small and medium sized businesses
Corporate governance information is seen by the public to be less important and lower priority than financial governance. Aside from knowing who owns Cadent, details on how it is run is seen to be the domain of shareholders, regulators and journalists. Whilst customers want the information to be available, they would be unlikely to read it themselves. Investment in corporate governance varied widely by audience, with stakeholders anticipating the lowest interest. Young people were interested in the specific consequences for diversity and pay equality and SMEs think organisations of Cadent's size should publish such information.
There was widespread acceptance and positivity towards the idea of equal pay for equal work. Indeed, customers assumed that this was a problem of the past and should not be allowed today. In comparison to equal pay for equal work, most feel relatively unmotivated by the issue of equal average pay across an organisation. 
Customers are largely comfortable with Cadent's current gender pay gap as it is seen as explainable by the gender make up of their workforce rather than the result of any intended actions.  However, customers often see Cadent's current policies and schemes to address the gender pay gap as fairly standard (flexible working, working from home and maternity / paternity leave). There is greater support for getting more women into senior roles and for outreach into schools targeting girls.
</t>
  </si>
  <si>
    <t>Customers are generally positive about Cadent's current procedures for deciding Executive Pay - particularly linking remuneration to customer outcomes and the inclusion of long-term as well as short-term targets. Customers are also broadly reassured by the presence of sufficiently independent directors on Cadent's remuneration committee, although some expressed concerns about how independent they would be or whether they would be outvoted. However, customers reacted very negatively to the information provided on executives' potential total bonus - the % for the CEO and CFO as a proportion of the total salary was far greater than expected and seen as unjustifiable. Customers were particularly frustrated to see the significant difference between bands A and B and would like to see greater sharing of rewards across the workforce.
Linking remuneration to performance against financial objectives and how much similar organisations pay their executives were also considered important (in addition to linkage to customer outcomes). Customers also feel that current remuneration is far too high (though this is not specific to Cadent). There were mixed views about including workers on boards - whilst it could introduce a useful perspective, front-line works may find it hard to speak up or be listened to. Independent committees deciding remuneration are seen as important, so executives don't set their own pay. Disclosing information about executive pay was seen as less important and linking remuneration to median pay is rarely mentioned as important.
There was widespread agreement that companies should try and promote or hire more women into senior roles.</t>
  </si>
  <si>
    <t>Tackling theft: this is about business, should focus on more environmental matters. Question of whether this affects customers directly or just company profits. This is good because a lot of gas is being stolen while other people are paying. Debate on whether Cadent should just make their pipes harder to break into but others thought that this would make them too hard to maintain.</t>
  </si>
  <si>
    <t>83% of those surveyed found the environment section of the plan acceptable, and only 1% found it unacceptable. When asked what would make it acceptable, those who had answered that they found it neither acceptable nor unacceptable suggested a further reduction in process (11%) or wanted even more to be done for the environment (7%). This was broadly consistent across the regions.
1%  of respondents (63) found this area of the plan to be unacceptable after reading it in detail. 30% attributed this to the content of the plan, 27% to mistrust in Cadent and the language of the plan and price received 11% and 6% respectively. 
When asked how important the environment area was to Cadent's business plan, 87% thought it was either important or very important, and only 2% thought it was unimportant. Female respondents, fuel poor customers, those in social grade AB and those aged 25-34 (compared to those 45+) were more likely to see it as important.</t>
  </si>
  <si>
    <t>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t>
  </si>
  <si>
    <t xml:space="preserve">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
It was agreed that reducing carbon emissions was an essential goal for Cadent. Customers were particularly keen on a new hydrogen system and taking action to reduce carbon emissions. Furthermore, encouraging external providers to reduce their emissions suggests Cadent is going above and beyond. However, becoming carbon neutral by 2026 seemed ambitious.
</t>
  </si>
  <si>
    <t>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
Zero wastage to landfill seemed ambitious.</t>
  </si>
  <si>
    <t xml:space="preserve">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
Using hydrogen / biomethane to make Cadent's operations more sustainable were seen as futuristic, 'hero' innovations, generating excitement. </t>
  </si>
  <si>
    <t xml:space="preserve">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
Using hydrogen / biomethane to make Cadent's operations more sustainable were seen as futuristic, 'hero' innovations, generating excitement. No-one had encountered this before and many wanted to know more. </t>
  </si>
  <si>
    <t xml:space="preserve">Customers see the environment as a high priority, derived from increasing call-to-action pressures from society to make changes. Customers view Cadent as a leading contributor to carbon emissions due to the nature of the product, and thus has a clear responsibility to take action. Focusing funding on decarbonisation is felt to be a step in the right direction. However, customers felt that specific priorities throughout the plan seemed very ambitious and were  concerned that not all commitments were realistically achievable. Some would be willing to pay a further sum on their annual bill to subsidise environmental initiatives.
Using hydrogen / biomethane to make Cadent's operations more sustainable were seen as futuristic, 'hero' innovations, generating excitement. </t>
  </si>
  <si>
    <t>Community fund - mostly philanthropic. They mostly thought that this was something they don't need to do and shouldn't have to as this is too far 'over and above' their role as gas distributors.</t>
  </si>
  <si>
    <t>Concerns were raised on financing costs in the breakdown as 'debt' and 'equity' were not well understood.</t>
  </si>
  <si>
    <t xml:space="preserve">Initial impressions are that the plan was views as acceptable across customer groups (domestic customers (informed and uninformed), future customers, and fuel poor customers). This was not unanimous - there were a couple of individuals that were adverse to the plan, but one appeared to change their mind by the end of the session. Future customers were very supportive of the commitments under this outcome (quality experience). 
</t>
  </si>
  <si>
    <t>Survey still underway, but preliminary statistics: 1867 online responses, 155 face to face, 264 business. Informed acceptability greater than uninformed for consumers and business. Consumers: 79% total informed acceptability, 73% total informed affordability. Businesses: 86% total informed acceptability, 77% total informed affordability.
Uninformed consumer acceptability: 71%. Uninformed customer affordability: 67%
Uninformed business acceptability: 75%. Uninformed business affordability: 69%</t>
  </si>
  <si>
    <t>75% of uninformed businesses surveyed found the business plan acceptable or very acceptable, with only 3% finding it unacceptable or very unacceptable. 84% of informed businesses found the business plan acceptable or very acceptable with only 1% finding it unacceptable or very unacceptable. 29% of informed businesses found the plan very acceptable.
Informed acceptability was broadly consistent across business sizes. Businesses with 0-9 employees had the greatest % of acceptability with 87% finding the plan acceptable or very acceptable. Sole traders were the least enthusiastic but nonetheless, 78% found the plan acceptable or very acceptable.
Business customers felt that Cadent was showing ambition to go above and beyond their core business activities and were striving for excellence and promising to do a lot with only a small increase, or even a reduction, on the bill. Customers felt that the overall plan was comprehensive with an appropriate balance of options and representing the needs of different customer groups and interests.
3% of business customers (14 respondents) found the plan unacceptable after reading it in detail. 79% of these attributed this to price, and mistrust in Cadent content of the plan and language of the plan each received 7% of votes. Respondents who selected "neither acceptable or unacceptable" were asked an open ended question and the main response types were "reduce the prices further" (stated by 13%) and "provide further details on how you will implement" (stated by 8%).
Participants interviewed raised challenges to the plan, noting that the wording was very customer focused with few business-specific points included. It was also noted that the level of ambition was hard to gauge, and respondents were unclear how they would know when Cadent has achieved its planned outcomes. Business customers also questioned whether suppliers would pass on the savings in the bill. Others questioned how it was feasible for Cadent to provide more and for bills to go down. A couple of customers said that they wanted to receive more information from Cadent.
With respect to affordability, of the businesses surveyed, 69% of uninformed businesses and 77% of informed businesses found the plan affordable or very affordable. The %s finding the plan either not very affordable or not at all affordable were 5% and 3% for uninformed and informed businesses respectively, although only 1% of uninformed businesses said the plan was not at all affordable. In terms of statistically significant sub-group differences, sole traders were less likely to find the plan affordable, with 5% saying it was "not very affordable" and 68% saying it was affordable or very affordable. 
5% of business customers found the plan unaffordable after reading it in detail and 60% said that they thought the plan was poor value and 24% attributed unaffordability to personal circumstances.
When asked to describe Cadent's business plan, the words used most often were efficient, effective, sensible, dependable, safe, clear and innovative.
Qualitative interviews with business customers identified a number of reasons behind affordability. Many expect an increase in bills over time from suppliers so the increase described was not unexpected, and some felt the increase was reasonable because it was small. Smaller businesses expressed more concerns over the potential increase in costs than larger businesses. Some felt that costs such as inflation should be covered by Cadent and some requested more explicit justification from Cadent for the anticipated change in prices.</t>
  </si>
  <si>
    <t>The plan has achieved a high level of acceptability amongst domestic customers, including those who are fuel poor. Once they were considered ‘informed’ (having reviewed the overall vision, the likely impact on their bill and the three outcomes areas) 83% of respondents found it acceptable and just 2% found it unacceptable. When it comes to informed customers who are fuel poor, the proportion who found the plan acceptable is high: 86%. The 'uninformed' acceptability was lower at 74% for all customers, including the fuel poor. 
In terms of statistically significant sub group differences associated with acceptability, those who have heard of Cadent, younger customers, and higher social grades are more likely to find the plan acceptable. Informed acceptability amongst customers in vulnerable situations was also very high - for example, 88% for families with children under 5 and 85% where one or more person living at home has been admitted to hospital for one night or more in the last 3 months.
3% (115 participants) of customers found the plan unacceptable after seeing the detail. They were asked to provide reasons for unacceptability, and price was the most common response at 43%. Mistrust in Cadent, language of the plan, and content of the plan received 19%, 10% and 7% respectively. Of the 21% who gave other reasons, comments included environmental commitments being too vague; a lack of investment in technology; and a lack of ambition.
Respondents who said that the plan was neither unacceptable nor acceptable, were asked what would make it acceptable. The top three types of responses were: reduce the prices further (16%), scepticism/uncertainty about plan being implemented as described (7%) and provide more information on how Cadent will achieve all of this (5%).
The plan has also achieved a high level of affordability amongst domestic customers, including amongst those who are fuel poor. Three quarters (75%) of domestic customers deem the plan to be affordable (18% of which thought it was very affordable), whilst slightly fewer (70%) fuel poor customers said the same. 3% of informed customers said that the plan was unaffordable and 6% of fuel poor customers.
In terms of statistically significant sub group differences associated with affordability, those who have heard of Cadent and younger customers find it more affordable. While fuel poor customers and those in the lower social grades are more likely to find it unaffordable. Informed affordability amongst customers in vulnerable situations was also high - for example, 79% for families with children under 5 and 76% where one or more person living at home has been admitted to hospital for one night or more in the last 3 months.
5% (208 participants) of customers found the plan unaffordable after seeing the detail. They were asked to provide reasons for unaffordability, and poor value was the most common response at 51%. Personal circumstances, and Cadent charging too much received 30% and 8% respectively. Of the 11% who gave other reasons, comments included a view that Cadent should cover the increase in costs.
Most respondents think that the plan is value for money. Just over four fifths (82%) of all customers felt that the plan represents good value for money, while 5% regard it as ‘very poor’ or ‘poor value for money’.
– In terms of statistically significant sub group difference associated with value for money, as with affordability, younger respondents, those who had heard of Cadent, higher social grade customers, and customers in North London were more likely to see it as providing good value for money.
Respondents fairly consistently select the more positive words associated with the plan when presented with a series of antonyms. For example, around nine out of ten describe the plan as ‘dependable’, ‘innovative’, ‘effective’, ‘sensible’ and ‘impressive’. However, more than a quarter (27%) feel that the plan is ‘complicated’ rather than ‘straightforward’. Respondents are also evenly split about whether they would describe the plan as ‘expected’ or ‘surprising’.
Acceptability of the proposals across the three outcome areas is consistently highly rated: the combined acceptability ratings across all three areas stands at 83%.
Respondents who felt that the plan was ‘neither unacceptable nor acceptable’ were asked what would make it acceptable in an open ended question. The main response types are: reduce the prices further (16%); scepticism/uncertainty about the plan being implemented as it’s been described (7%); and the need to provide more information on how Cadent will achieve all of this (5%).</t>
  </si>
  <si>
    <t xml:space="preserve">25 customers across the 4 regions participated in an 8 day pop-up community. Individuals have very low awareness of Cadent, and what the organisation does. Few have seen a business plan before and most don’t understand how large infrastructure organisations fund their operations. Due to this low level of awareness – individuals don’t have specific expectations of what they think Cadent should be doing. Their expectations are of any large organisation in the energy sector.
Individuals were more likely to find elements of the business plan and the outcomes acceptable if they referred to: things the customers felt are relevant to their day to day lives; or things the customers expect to directly impact them in the short term. This can impact individuals’ decision-making, encouraging top-level value judgements based on what is easiest to comprehend, rather than a true evaluation of the concept
Overall impressions of the business plan are positive where the plan appears to be thorough and community minded. Customers have little knowledge or expectations of Cadent; but reacted positively to seeing the organisation have such an extensive plan around the environment and other commitments; a high level of detailed planning and thorough research in the business plan; and the fact that it felt inclusive; and was focused on improving service delivery. Customers appreciated the limited use of jargon and the clear and attractive layout. However, the 'snapshot' was found by some to have a disjointed structure and be cluttered and hard to read.
‘Improving the environment’ and ‘A resilient network’ are identified as directly relevant to Cadent’s role. Improving the environment because Cadent transport a fossil fuel; a resilient network as Cadent must maintain their pipe network. Customers are happy to see these covered in the business plan. ‘A quality experience’ is seen as an important hygiene factor; any organisation dealing with customers should aim to deliver this.
Cadent’s business plan is largely deemed acceptable, with some reservations over delivery.
Customers found the bill breakdown provided helpful and informative, although some queried why Cadent profit wasn't mentioned and felt that this could be more clearly represented. In terms of relativities, it made sense to customers that 'operating and maintaining the network' was the largest category. Whilst being pleased that 'investing for future safety and reliability' and 'innovation and output incentives' were included, many questioned why these weren't higher. Concerns were raised on financing costs in the breakdown as 'debt' and 'equity' were not well understood.
The overall bill impact was easy to accept having looked at the entirety of the business plan and given it showed increases in 'investing for future safety and reliability' while showing an overall reduction in cost. Customers would benefit from reassurance that reductions in the cost of 'operating and maintaining the network' will not lead to a reduction in service provision. The separate (use it or lose it) funding of innovation would also reassure customers.
</t>
  </si>
  <si>
    <t>A staff survey with 28 informed employee respondents, highlighted 7 identified risks: 
1.    Health, Safety &amp; environment 
2.    Failure to effectively manage assets and maintain network reliability 
3.    Cyber breach or critical system failure 
Failure to comply with legal and regulatory requirements or failure      to deliver regulatory outputs 
5.    Failure to secure critical skills and engagement 
6.    Disruptive forces and regulatory response 
7.    Failure to protect consumers interests
78% of respondents agreed that the risks identified were the biggest risks to Cadent. Other themes emerging included workforce &amp; skills, weather and cyber. One respondent noted that too much critical organisational knowledge sat with too few people and that knowledge is not always properly captured before staff move roles. 
When asked to rank the risks to Cadent, the scoring system and the mode range agreed that failure to effectively manage assets and maintain network reliability and health, safety and the environment were the two biggest risks. Both also agreed that disruptive forces and regulatory response and failure to protect consumers' interests were the two least important on the list.
When asked whether other risks should be added to the list, responses were mixed but response highlights included that: Data Quality should be a separate risk and given focus within the RIIO2 framework as it is the trigger / catalyst for other associated risks. It was also noted that the business should focus on internal recruitment and employing the right people for each role. Cultural risks were also raised e.g. Failure to embed the desired behavioural culture across the organisation – e.g. allowing prevalence of lack of accountability, silo mentality, poor communication (up, down and across), poor management behaviours (e.g. due to people in unsuitable roles or lacking training) – resulting in a disaffected and disengaged workforce, which in turn can create/compound other risks. Political uncertainty (e.g. Brexit / renationalisation) was also raised as a risk. It was also noted that business transformation processes could disrupt operations. Finally, it was noted that there needed to be clear escalation routes so that the business can learn and evolve.</t>
  </si>
  <si>
    <t>Acceptability testing - general population focus groups</t>
  </si>
  <si>
    <t xml:space="preserve">CISBot Benefits: no interruption, less time, safer, streets can remain open, considering human working conditions and safety, good way forward. 'Brilliant idea' stops people working there from taking big risks. 
Concerns: Job security  -will take people's jobs, nothing is better than a human, could still be disruption where the robot can't be used, e.g. smaller pipes.  A few wondered what would happen if the robot malfunctioned - could it pose a danger, e.g. cause a gas leak or explosion? They were reassured to hear that the CISbot is fully overseen by an engineer while it is working, and there is complete manual override option.
Generally people though this was a good idea although they felt that Cadent should focus on delivering other things first before the CISbots - though in another group, notwithstanding this comment on other things being more important in the short term, on the whole they supported the idea of directing resources into the CISbot project, and in fact thought it should go further - towards developing CISbots that can actually replace pipework as well as remediating. </t>
  </si>
  <si>
    <t>55% of Cadent business customers surveyed said that they found the resilience aspects of Cadent's business plan "very important" and 32% "fairly important" (87% in total). 30% of business customers found these aspects of the plan "very acceptable" and 52% "acceptable" (82% in total). The breakdown across business sizes was broadly consistent, but overall acceptability was the lowest for sole traders, with the %s finding the plan either very acceptable or acceptable being 78%, 86% and 85% for sole traders, businesses with 1-9 employees and businesses with 10-49 employees respectively.
Most participants stated that keeping gas flowing and ensuring customer safety was very important and the main purpose for Cadent. They found the detail in the plan reassuring. Some were unable to say how ambitious or feasible the resilient network outcome was because the plan lacks benchmarking figures.</t>
  </si>
  <si>
    <t>83% of those surveyed found the resilient network section of the plan acceptable, and only 1% found it unacceptable. When asked what would make it acceptable, those who had answered that they found it neither acceptable nor unacceptable suggested a further reduction in process (10%) or wanted more detail on how it would be implemented (6%). This picture was consistent across the regions.
1%  of respondents (46) found this area of the plan to be unacceptable after reading it in detail. 37% attributed this to price, and mistrust in Cadent and the content of the plan both received 13% of votes. 
When asked how important the resilient network area was to Cadent's business plan, 87% thought is was either important or very important, and only 3% thought it was unimportant. Female respondents, fuel poor customers, those in AB social grade and those who had heard of Cadent before were more likely to say that it was important.</t>
  </si>
  <si>
    <t>Resilience outcomes were viewed as an important aspect of the plan as they focus on Cadent's main purpose - to reliably provide gas. Cadent is trusted to deliver as customers expect excellence in anything related to the transport and reliable provision of gas. The two elements which customers regarded most positively were both things that customers felt were more likely to impact them directly - the response to outages and the provision of a 24 hour emergency hotline. The use of robotics generated interest and excitement - standing out as an innovative approach to delivering better service.
The use of robotics drove significant excitement and interest and was considered very 'forward thinking'. Customers believed that it would reduce potential streetworks disruption and lead to cost savings.</t>
  </si>
  <si>
    <t xml:space="preserve">Also, whilst overall reactions were positive and participants were able to recognise that what Cadent propose is all positive it would have helped to provide more context - i.e. what does it mean that Cadent replaced '1,547km of pipes', what is the overall amount of pipes, what do other GDNs do? Why don't they just replace all pipes as soon as possible? </t>
  </si>
  <si>
    <t>Resilience outcomes were viewed as an important aspect of the plan as they focus on Cadent's main purpose - to reliably provide gas. Cadent is trusted to deliver as customers expect excellence in anything related to the transport and reliable provision of gas. The two elements which customers regarded most positively were both things that customers felt were more likely to impact them directly - the response to outages and the provision of a 24 hour emergency hotline. The use of robotics generated interest and excitement - standing out as an innovative approach to delivering better service.</t>
  </si>
  <si>
    <t>55% of Cadent business customers surveyed said that they found the resilience aspects of Cadent's business plan "very important" and 32% "fairly important" (87% in total). 30% of business customers found these aspects of the plan "very acceptable" and 52% "acceptable" (82% in total). The breakdown across business sizes was broadly consistent, but overall acceptability was the lowest for sole traders, with the %s finding the plan either very acceptable or acceptable being 78%, 86% and 85% for sole traders, businesses with 1-9 employees and businesses with 10-49 employees respectively.
Most participants stated that keeping gas flowing and ensuring customer safety was very important and the main purpose for Cadent. They found the detail in the plan reassuring. Some were unable to say how ambitious or feasible the resilient network outcome was because the plan lacks benchmarking figures.
Some participants raised concerns that more effort and resources were being allocated to London and not distributed evenly across the country.</t>
  </si>
  <si>
    <t>Resilience outcomes were viewed as an important aspect of the plan as they focus on Cadent's main purpose - to reliably provide gas. Cadent is trusted to deliver as customers expect excellence in anything related to the transport and reliable provision of gas. The two elements which customers regarded most positively were both things that customers felt were more likely to impact them directly - the response to outages and the provision of a 24 hour emergency hotline. The use of robotics generated interest and excitement - standing out as an innovative approach to delivering better service.
Some highlighted a London bias whereby only referencing London in specific priorities suggests a potentially weakened service for other locations.</t>
  </si>
  <si>
    <t xml:space="preserve">As part of our exit capacity incentive testing, we discussed our ideas for a flexibility incentive with the other GDNs in July / August 2019. SGN were in principle  supportive of our flexibility incentive idea and we agreed that their assured pressure concept could potentially be incorporated. SGN are keen to ensure that we see the benefit of the pressure reductions performed for the NTS and compressor running costs are reduced. NGN were supportive of our flexibility incentive proposal and saw value in exploring the idea further and considering the within day potential. WWU noted that they had engaged an external party, KPMG, to look at valuing the flexibility with their network as part of an approach to look at charging within their network for flexibility. They saw the NTS incentive as potentially a good thing because it will start to drive out a price/valuation for flexibility. They agreed that potential solutions for flexibility warranted further exploration and discussion.
In a follow-up call with all the GDNs, there was general support to continue to progress the idea. However, concerns were raised regarding operational impacts – both system and control room and it was noted that the  NTS capacity review may offer opportunities to explore the idea further. Wales and West Utilities were concerned that the proposal could impact the way they operate in a negative way through power station behaviour they can not mitigate. They also noted that they may be encouraged to push systems to their limits to avoid NTS flex. However, even with these concerns, they still thought it warranted cautious exploration. NGN saw value in exploring the idea further and agreed with the concerns over operational impacts including any control room and system changes. SGN saw this as a potential gamble that could back fire but definitely worth pursuing. They noted that they had recently been looking at the peak day to peak hour relationship and how that affects storage. 
In a call with the NTS in September, they agreed with the fact that something is needed to influence within day behaviour, but they were not sure whether incentives were the answer or it needs a more fundamental review. They noted that they are not looking to do anything specific around linepack and their work on network capability is not yet able to define a methodology – as they are not yet able to link it to value created. They confirmed that the outputs of their work on network capability would be  graphs showing flow and demand levels and how they change with supply / demand scenarios, with a line showing where the network capability is today. The baseline review for entry looks at specific sites, and they intend to do the same for exit rather than a wholesale reduction in baselines.  They want to understand how this interplays with substitution. Overall, they were supportive of the need for something around within day behaviour, but were not keen to do anything around baselines, network capability etc that could have unintended consequences. When we explained that we felt that there was a need to incentivise within day behaviour, they agreed. </t>
  </si>
  <si>
    <t>83% of those surveyed found the quality experience section of the plan acceptable, and only 1% found it unacceptable. When asked what would make it acceptable, those who had answered that they found it neither acceptable nor unacceptable suggested a further reduction in process (14%) or wanted more detail on how it would be implemented (6%). This was broadly consistent across the regions.
1%  of respondents (48) found this area of the plan to be unacceptable after reading it in detail. 25% attributed this to mistrust in Cadent and the language of the plan, the content and price of the plan received 17%, 8% and 8% respectively. 
When asked how important the quality experience area was to Cadent's business plan, 88% thought is was either important or very important, and only 2% thought it was unimportant. Female respondents, those in AB social grade and urban respondents were more likely to say that it was important. Older respondents were a bit more likely to say that it was unimportant.</t>
  </si>
  <si>
    <t xml:space="preserve">Agree wholeheartedly that the direct conversations colleagues and partners are having can increase the number of PSR registrations. 
The Care Act 2014 emphasises well-being and the importance of personalised care. Implementing this just in terms of health and social care organisations is not satisfactory.   Industrial organisations such as Cadent Gas are also well placed in the communities, to seize the opportunity and develop conversations/ practices which could help keep our citizens safe and well in their own homes. Identifying potential risks surrounding the whole person could result in prevention of injuries, admission to hospital etc. Cadent Gas already has appropriate conversations which could be enhanced to include necessary assessments.
The TLAP ‘s Making it Real document quotes people saying they wanted to feel safe and supported. By thinking creatively and with appropriate training Cadent Gas can not only increase their numbers on the PSR but make invaluable contributions to a person's safety at home with all the positive impacts this has on a person and the community, both psychologically and financially. 
The direct conversations Cadent can have, when employed efficiently could contribute significantly to a safer society in addition to improving customer service and increasing revenue. 
People are living longer lives and the proportion of older people in the population is increasing. In mid-2016 there were 1.6 million people aged 85 and over; by mid-2041 this is projected to double to 3.2 million. This figure doesn’t consider the number of younger vulnerable people, the majority of who will have a gas supply and therefore some sort of contact potentially with Cadent gas. 
A person’s vulnerability isn’t considered when taking the census so numbers can only be derived from known cases of vulnerability. There may be many unknown cases which could be identified by organisations such as Cadent.
Personally, I suggest the higher target is potentially achievable if the right conversations are had and partnerships are made between organisations such as Cadent, public services and the VCSE sector (charities, voluntary groups etc)   
Very sensible approach to partnership; face to face gas engineers are usually seen as a trusted person by the individual opening the door, they are often welcomed into a person’s home willingly. The individual may or may not be known as a vulnerable person to the authorities;  This puts the engineer in an ideal situation and the opportunity to begin to assess the person in their own home and either be able to solve a simple problem or refer onto the appropriate person for further help: all reducing the potential risk of harm. ( e.g. moving a falls risk hazard so the person doesn't trip up to reporting a potential risk to the SGN at Cadent who can then follow a pathway) 
People on the phone to individuals are ideally placed to have a directed conversation which could help to identify potential risks outside their usual remit. 
Partnering different organisations in the community who have the audience Cadent are trying to reach with regards to their PSR is an ideal way to promote the service. An example may be working with Disabled Living who have a large audience of disabled people of all ages, their families and the healthcare workers who support them (and other vulnerable people ) By supporting each other in showcasing services would increase the uptake of PSR whilst supporting a charity. 
With the correct training SCN’s could become a vital link in keeping a person safe at home, not just in terms of Gas but in terms of other health and social care needs. By becoming qualified Trusted Assessors this group of people would gain the knowledge necessary and would be ideally placed to guide colleagues who have identified risks in a customer’s home. (e.g. if an engineer has identified that a person took 15 minutes to answer the door and that the house was full of clutter it could potentially present a risk of falls for this individual. With this knowledge and guidance from an SCN the appropriate referrals could be made which could potentially save a person from falling and being admitted to hospital) 
Front line staff (I.e. have contact directly with customers either face to face or on the phone) will need training every year to ensure good practice and enable development of assessment skills. Using developed communication skills to identify hazards and risks in a person’s home, having the knowledge to understand what can impact on a person’s function and being able to access the appropriate resources to support an individual needs regular review and updates . It enables the employee to develop latent skills which can only enhance the reputation of Cadent Gas and its employees. 
Very important for all staff to be trained in the PSR codes. Management need to buy into this concept to ensure support from across the organisation. 
It maybe that training needs to be made bespoke for different groups across the organisation so the learning objectives from each group are achieved. 
If the organisation is committed to excellent customer care and safeguarding (going above and beyond) then an awareness of the needs people face is vital for all.  
Innovation for Cadent can be as simple as training staff in the skills needed to see a bigger picture. For example, in Risk Assessing a person at home. As a community we all need to be able to think creatively and support everyone to stay safe in the home they deserve. 
Creative thinking will ensure Cadent stays ahead of the game with customer service, trust will grow if people feel safe at home. This can only increase productivity and revenue for Cadent.
As said previously, working with different types of organisations who already have access to people you wish to reach is invaluable. Creating something new with Disabled Living in the form of training front line staff and SCN’s for example could ensure that Cadent becomes a leader in customer service in this industry.
Using platforms like Disabled Living to showcase services to an engaged and targeted audience is fundamental to increasing awareness and take up of projects like PSR. 
Agree that Cadent should work to continue to lead the energy industry (and other utilities) upon extending innovation to allow for a consistent roll out across the UK.
</t>
  </si>
  <si>
    <t>CO alarms - mix of legal and ethical. After discussion, they all felt strongly that this should be legally changed by government. Outcome/commitments:
They thought that CO was particularly important because 'you can't see it'. However, there was a strong feeling that the number of alarms being distributed was not enough. 'Why only those people?' They felt that with Cadent covering such a large area with a large population, this number should be much higher. In terms of spreading the word about CO they thought that there are much better ways of doing this, through social media, 'one Instagram post could hit a load of people'. Some of them thought that suppliers should be doing more of the things on this list 'because they make so much money'.</t>
  </si>
  <si>
    <t xml:space="preserve">They also thought that some of the proposals were a little vague, for example 'greater flexibility' makes it sound like they're only extending hours, not 24/7, when they should explicitly say '24/7' so that shift workers know that they'll be covered. The most important parts of the business plan to participants were the '24/7 emergency service' and 'reassurance about data and pipeline safety'. Regarding the emergency service, they queried why it was only 90% because they were concerned about people who work shifts not receiving the same level of service as those who work standard working hours. They also wanted to know that the call centre was in the UK and were reassured to hear that they were. </t>
  </si>
  <si>
    <t xml:space="preserve">Testing acceptability It is important that the plan we propose is acceptable and affordable to our customers. We have done a large piece of acceptability research over two waves, with over 4,000 customers, to understand if our proposed plan is acceptable and affordable to our customers, including both online and face to face surveys. Our initial wave of acceptability research was based on a 3% bill reduction in real terms, and finds that 80% of household customers, and 61% of non-household customers find our proposed plan acceptable, when presented with the service plan and bill in real terms. We asked customers whether the proposed performance commitments for water, wastewater and retail are acceptable, and the majority of customers agreed they are. In response to challenge from CCWater, and feedback from our customers on Tap Chat, we split our research sample in order to analyse the impact of presenting bills in real or nominal terms. We find that this does have an impact on net acceptability, although results from the questions in nominal terms are still very positive, with 66% of household customers finding the proposal acceptable. Interestingly, acceptability increases to 72% for non-household customers when presented in nominal terms.
Some customer groups are less likely to find our proposals acceptable – low income customers and those who are “just about managing”. As we have found in other research, customers are altruistic. The main reason for finding the plan to be acceptable was that all customer would benefit from the improvements, followed by the improvements being needed and the environment benefiting. In the sample which saw the bill presented in real terms, we find that customers understand and expect inflation to further impact their bill. “I think that the proposed improvement targets are acceptable. Given the fact that inflation has an effect on the bill, the reduction in the baseline average bill means that when inflation is taken into account, the bills should still largely remain affordable” – Household customer, acceptability research Those (relatively few) customers who find the plan unacceptable tell us this is down to the bill being already expensive, or company profits being perceived to be too high. 
Following our first wave of acceptability research, the proposed bill profile over AMP7 improved, to a 5% reduction in real terms. We repeated the acceptability research with a sample of 1,400 household customers on Tap Chat, with versions of the survey in both real and nominal terms. We find that 85% of customers find the plan acceptable when presented in real terms, and 77% when presented in nominal terms. Uninformed acceptability (in which the customers are presented purely with the future bill and not the details of the plan) is 80% in real terms and 67% in nominal terms. 
 </t>
  </si>
  <si>
    <t xml:space="preserve">Parliamentary Renewable &amp; Sustainable Energy Group: Decarbonising off gas grid homes (22/01/19): 
• Whole system costs need to be considered, including the reinforcement of the electricity network and whole home costs
• The framework that is build should be technology neutral, setting the targets and parameters for clean growth so that innovation can be developed accordingly. 
• How to mobilise both the able to pay and not able to pay markets. 
</t>
  </si>
  <si>
    <r>
      <t xml:space="preserve">Ofgem meeting on HyNet (9/1/19): 
• Challenged  the barriers to other parties building, owning and operating the main network elements of the project (i.e. pipeline), but seemed to acknowledge our point that in this case, there was insufficient additional value to outweigh the increased complexity and delivery risk.
• Keen to understand where the gap between Hydrogen shadow price and actual cost would be funded – seemed to default to funding from taxation
• Keen to understand why there wouldn’t be a Hydrogen shipper as there is with methane . Acknowledged the complexities with varying levels of lower CV hydrogen at entering at multiple points.
• Noted the criticality of Hydeploy and Future Billing Methodology projects
• Noted that funding may need to be flexible and from external sources including taxation.
</t>
    </r>
    <r>
      <rPr>
        <sz val="11"/>
        <color theme="1"/>
        <rFont val="Calibri (Body)"/>
      </rPr>
      <t>Ofgem and GDNs outputs workshop, 27/09/18: potential new bespoke output on green gas</t>
    </r>
    <r>
      <rPr>
        <sz val="11"/>
        <color theme="1"/>
        <rFont val="Calibri"/>
        <family val="2"/>
        <scheme val="minor"/>
      </rPr>
      <t xml:space="preserve">
</t>
    </r>
  </si>
  <si>
    <t>REA teleconference 8/8/18: REA have stated that they do not support extending the gas network for decarbonisation. The REA stated the view that Government won’t like switching RHI funding agreed with treasury to gas consumers and it might be easier to get gas consumers to fund new RHI. 
Energy &amp; Utilities Alliance, Heating &amp; Hot water Industry Council Members Marketing Meeting (23/01/19): Hydrogen projects &amp; £25m government ‘Hy4Heat’ project funding has attracted European Government interest. Some boiler manufacturers are already testing hydrogen products. 
IGEM Hot Topic Event (NE &amp; Yorks), 4/9/18: 
• The decarbonisation debate is dominated by electricity. More must be done for the industry to recognise the significant role of gas in UK decarbonisation – This must be evidence based to allow for government policy decisions to be made
• Hydrogen can play a transformational role in decarbonisation and the existing gas infrastructure is best placed to support this. RIIO-GD2 must encourage increased innovation to confirm its soundness in terms of technical capability and safety
Hydrogen roundtable, 13/09/18
• Rita (BEIS) was very positive about hydrogen support in government and keen to know thoughts on next steps. She also referenced work in BEIS to consider regulatory and market arrangements to support blending. 
•	David Joffe (CCC) summarised their thoughts on decarbonising heat explaining electrification broadly same cost as hydrogen/hybrids, but made it clear there was more to it than going for the cheapest.
•	A lot of mention of blending and support for hydrogen or green gas incentive on suppliers. 
•	Hydrogen isn’t just about transport any more, with heat dominating thinking at present.
Meeting with Green Alliance (8/8/19): broad agreement with our views on the role of gas in the future energy mix, but cautioned to consider all effects e.g. land-use effects of increasing feedstocks going into gas production.
Meeting with NFU (11/10/19): The NFU noted that support for green gas and biomethane and carbon storage is consistent with the NFU net zero by 2040 pillars. Cadent and the NFU were aligned on support for a step change in renewable gas production and use in heating and transport.</t>
  </si>
  <si>
    <r>
      <t xml:space="preserve">The August 2018 GD2 decarbonisation workshop noted the following issues on Ofgem's radar: need to review economic test for network extensions/decarbonisation. Big issue for GD3.
</t>
    </r>
    <r>
      <rPr>
        <sz val="11"/>
        <color theme="1"/>
        <rFont val="Calibri (Body)"/>
      </rPr>
      <t>At the October 2018 RIIO-2 GT Policy Working Group, Ofgem as aid they were looking at the potential to have an overarching environmental incentive</t>
    </r>
    <r>
      <rPr>
        <sz val="11"/>
        <color theme="1"/>
        <rFont val="Calibri"/>
        <family val="2"/>
        <scheme val="minor"/>
      </rPr>
      <t xml:space="preserve">
</t>
    </r>
  </si>
  <si>
    <r>
      <t xml:space="preserve">GMCA Green Summit Energy Group (29/10/18): • Still some people tinkering around the edges with electricity demand side stuff, but general acceptance of the challenge of heat, and support and awareness for hydrogen
GMCA Green Summit Energy Group (5/12/18): • Target to be carbon neutral by 2038. • Retrofitting district heating is seen as big challenge, and Civic Quarter project is failing to get buy in from domestic side due to cost.
Meeting with Birmingham City Council 26/11/18): • 
• The Commonwealth Games athletes village will require new gas infrastructure (BCC interested in possible hydrogen trial)
• BCC keen to promote a mosaic of fuels in response to air quality issue and as a way of making their Clean Air Zone work
• BCC recognise the need for a joined up regional approach on air quality
• BCC keen to look at role hydrogen can play moving forwards
</t>
    </r>
    <r>
      <rPr>
        <sz val="11"/>
        <color theme="1"/>
        <rFont val="Calibri (Body)"/>
      </rPr>
      <t>Liverpool City Region Metro Mayor Steve Rotheram, talking about Cadent's HyMotion report, said: “This report from Cadent is a valuable piece of evidence in our journey towards a hydrogen economy. It shows how we can use network-delivered hydrogen across the North West to make fuel cell technology a viable option for HGVs, trains, buses and cars, alongside other proposed technologies.”</t>
    </r>
    <r>
      <rPr>
        <sz val="11"/>
        <color theme="1"/>
        <rFont val="Calibri"/>
        <family val="2"/>
        <scheme val="minor"/>
      </rPr>
      <t xml:space="preserve">
</t>
    </r>
  </si>
  <si>
    <r>
      <t xml:space="preserve">The August 2018 BEIS meeting  on decarbonising the gas grid and our community engagement proposal expressed strong interest in the study (in particular the economic test) and the potential to get further involved.  
</t>
    </r>
    <r>
      <rPr>
        <sz val="11"/>
        <color theme="1"/>
        <rFont val="Calibri (Body)"/>
      </rPr>
      <t xml:space="preserve">Nic Dakin MP visited to Future of Biogas AD plant in March 2019 and was supportive of our work in this area believing AD is a key part of the future energy mix. He expressed concern about the expiration of the RHI and what this will do to the future of green gas generation through AD.
In March 2019, the All-party Parliamentary Group for Energy Studies discussed W&amp;W’s presented on Project Freedom- smart hybrid heating system. Joint with WPD, promoting benefits of heat pumps and stated that smart hybrid systems are the answer (not hydrogen).
The same month, at the Carbon Connect Future Gas Series there was a broad discussion addressing the issue of whether the transition to low carbon should be market lead or mandated with  consensus that more stringent intervention was required. It was agreed that transition to hydrogen or heat pump will involve considerable customer disruption and 
messages need to be clear so not to confuse customers and gain customer trust or allow media to distort.
At the September 2018 Ofgem RIIO2 Whole System Workshop Ofgem seem to be accepting of G+E T+D as whole system definition, but not waste or heat or transport .
Mark Atherton, Director of Environment, GMCA, at the February 2019 Ofgem Energy Conference stated that for energy, generating it locally, storing it locally, transporting it locally – most efficient way of achieving energy transition for the region. 
Ofgem presentation on Innovation (20/09/18): Ofgem said that the energy transition should be a key focus for innovation funding in RIIO2 with RIIO2 innovation projects expected to provide technical evidence to Government on future heat policy, and to be coordinated across networks / industry. Such projects could include live hydrogen network trials, removal of barriers to green gas producers, or cross-sector examination of the interaction between electricity and gas to enable optimal decision making.  
</t>
    </r>
  </si>
  <si>
    <t>Ofgem and GDNs outputs workshop, 27/09/18: 6.	 Ofgem challenge on disruption (roadworks) as an incentive as this ‘is outside of Ofgem's remit’. 
TFL environmental walk, 27/09/19: We joined TFL on one of their regular environmental walks in Vauxhall with a number of other organisations including building contractors, traffic management companies, and developers. The purpose of the walk was to understand the experience of road users especially around streetworks and construction impacting walkways and roads. 
Key learnings: 
Space: When we arrange our streetworks and traffic management we must think about all types of road users and leave enough space to ensure road users can safely get by. 
Noise: We must seek to minimise noise pollution where possible and when we do need to make noise in order to carry out works think carefully about the most disruptive times and the additional signals required to keep everyone safe.
Environmental impact: When we undertake works with large vehicles that emit higher levels of CO, we must think about how we minimise operation and miles to reduce the impact on the environment, especially in enclosed spaces.
Road signs: Recognise the importance of temporary road signs and ensure we effectively use to support all road users  
Equality &amp; Inclusion: Ensure our streetworks are set up to be all-inclusive and consider the needs of all types of road users, including those who are most vulnerable
TFL support our proposals to minimise disruption but have encouraged us to think harder about the segment of customers our works impact e.g. cyclists, vulnerable groups (inc. wheelchair users). Cadent have signed up to TFL's "Roadworks Charter", which makes commitments in relation to the safety, sustainability and efficiency of roadworks.</t>
  </si>
  <si>
    <t xml:space="preserve">Ofgem and GDNs outputs workshop, 27/09/18: 6.	 Ofgem challenge on disruption (roadworks) as an incentive as this ‘is outside of Ofgem's remit’. </t>
  </si>
  <si>
    <t xml:space="preserve">Energy UK Future of Energy Roundtable event (16/11/18): support for a whole system approach. Suggested key challenge was ensuring when we talked about energy and network, we mean gas and electric, not just one.
Highlighted closer interactions between G&amp;E including gas generation on our networks.
Suggested value in longer term coordinated E&amp;G plans. Coordinating for shorter term problems could just create delays for customers.
EUA Utility Networks engagement event, 22/11/18: - 
- Details given about the joint venture Northern Gas Networks are doing with Northern Power Grid and Newcastle University to test a whole systems approach in Gateshead. A £21m bid was put in for the site which is going to include properties, transport and a R&amp;D facility – with the use of both gas and electricity.
</t>
  </si>
  <si>
    <t>SGN Moving Forward Together workshop (14/11/18): SGN proposed GSOP changes include GS1- reduce from 24 hours to 18 hours supply restoration target with payments for domestic increasing from £30 to £45-75, and for I&amp;C from £50 to £70-150. For GS13 increased notice from 5 working days to 7 with a the current domestic payment of £20 increasing to £25 - 40 and for I&amp;C increasing from £50 to £65 - 100.</t>
  </si>
  <si>
    <t>Traverse hosted a webinar with 15 Local Authorities and Local Enterprise Partnerships to explore ways in which Cadent could better facilitate economic growth and development. Cadent proposed that the LA / LEP commit to providing security for project costs from signature of offer until 5 years after the works are complete. This would allow Cadent to identify and more accurately cost network connection and reinforcement works at a much earlier stage. Of those LAs / LEPs that responded to the question of how likely they would be to make use of this proposed approach, 4 said "may be "and one said that they were likely to use that approach.</t>
  </si>
  <si>
    <t>Summary of conclusions of the conference (paraphrased):
1. Expected market return – while there are concerns with methodology used by Ofgem and the UKRN study their positions are based on , we should expect not to see much movement in the
regulators’ headline market return numbers (see table 1). 
2. Risk free rate: while any formularisation to calculate beta and market return makes some people uncomfortable, it is difficult to argue that Ofgem's consultation proposals are completely outlandish or wrong, so there is more a matter of personal taste.
3. Beta estimation: there are concerns around the approach used for beta estimation, particularly the impact of re-gearing estimates from those based on empirical gearing to notional gearing levels. A more robust proposition with a slightly different form may emerge in the coming months after further research in this area.
4. Allowed vs expected return: Ofgem’s 50 basis points deduction has probably attracted the most negative reaction of any regulatory proposition in recent times. There seems to be a degree of discomfort from Ofgem staff about this too. Ofgem's proposals may change in the May sector specific decision.</t>
  </si>
  <si>
    <r>
      <t xml:space="preserve">Ofgem RIIO-2 Customer &amp; Social working group 30 Aug 2018
‘Behind the meter’ (vulnerability / end-use energy efficiency) – Changing environment and energy transition driving calls from customers for industry to do more in this space. Any change in GDN role requires clear policy decision aligned to other industry strategies e.g ECO. Ofgem interested in how outputs and incentives can be set but understand the challenges around measurement.
Ofgem Energy Conference (5/2/19):  
- Energy doesn’t create vulnerability, other social factors do. 
- Suppliers need to deliver more. At the moment, service is okay at best, at worst it is failing people. 
- Need more ambition and imagination to do more for customers. 
- Need more awareness of where risk lies for customers. Let’s not regulate process for the sake of it. 
</t>
    </r>
    <r>
      <rPr>
        <sz val="11"/>
        <color theme="1"/>
        <rFont val="Calibri (Body)"/>
      </rPr>
      <t>Ofgem and GDNs outputs workshop, 27/09/18: potential new bespoke output for vulnerable customers (could merge in FPNES)</t>
    </r>
    <r>
      <rPr>
        <sz val="11"/>
        <color theme="1"/>
        <rFont val="Calibri"/>
        <family val="2"/>
        <scheme val="minor"/>
      </rPr>
      <t xml:space="preserve">
</t>
    </r>
  </si>
  <si>
    <t xml:space="preserve">SGN Moving Forward Together workshop (14/11/18): SGN - - Customers in vulnerable situations: asked engineers what they least like to walk away from.
Citizens Advice Roundtable (12/2/19): 
• Not enough consistency across networks in how much they do to support customers in vulnerable situations – ‘post code lottery’ phrase used a lot. 
• Living in Fuel Poverty and higher CO risk – supported better targeting of safeguarding services.
• Support for extension of NEA pilot – best next steps after condemning gas appliances.
• Links between RIIO2 vulnerability and decarbonisation. Need to ensure that ‘nobody is left behind’ with the transformation of the energy system happening and who pays.
• Suggestion of continuation of FPNES in RIIO2 but using any voucher funds left to deliver alternative actions, leading to ‘equivalent heat cost savings’ (i.e.. loft insulation) and how can GDNs be supported to consider whole house solutions rather than just the connection.
• Transparency in how incentives are rewarded required and question asked by some on should RIIO2 consider incentive reward or a penalty too. Generally the use it or lose it approach was preferred.
</t>
  </si>
  <si>
    <t>The CC Net Zero Report sets out a vision for the UK to emit net zero GHGs by 2050. The report notes a lack of progress noting that over ten years after the passing of the Climate Change Act, there is still no serious plan for decarbonising UK heating systems and no large scale trials have begun for either heat pumps or hydrogen. The report appears to tend towards electrification but does include support for hydrogen both in transport and (in limited circumstances) to provide heating. Proposed energy changes include the development of a hydrogen economy to service demands for some industrial processes, for energy-dense applications in long-distance HGVs and ships, and for electricity and heating in peak periods. Carbon capture and storage in industry is also envisaged. The report notes "public engagement and support will be particularly vital for the switch to low-carbon heating - people will need to make changes inside their homes and co-ordinated central decisions must be taken on the balance between electrification and hydrogen".</t>
  </si>
  <si>
    <t>There are a number of commercial barriers to the deployment of commercial-scale BioSNG technology to enable this to happen. The primary commercial risk inhibiting the development of BioSNG is uncertainty around the revenues which an investment in a BioSNG plant would generate from sales of low carbon gas (and to a lesser extent from gate fees for accepting household waste).30 At this time, any investor in BioSNG would be unlikely to be able to secure an offtake agreement (like a Power Purchase Agreement (PPA) that might be negotiated by a merchant power plant) that would be sufficient to cover the costs of a commercial scale BioSNG plant, making it challenging to attract either debt or equity capital to finance the project (assuming revenues from gate fees would not be sufficient on a standalone basis). If investment in commercial scale BioSNG plants is to occur, some intervention in the market will be required to provide support to bridge the gap between the current cost of BioSNG and natural gas, enabling efficiencies to be achieved to drive costs down to the expected Nth of kind cost.
The EY report identified three options for support as worthy of further consideration: 
1. Variable top up linked to the market price: Variable top payments to BioSNG projects, on top of the market price of gas, to allow projects to earn a stable total price per unit of BioSNG produced. The
top-up payment is calibrated to take into account expected revenues from gate fees. The payments are funded by gas suppliers, and passed on to gas consumers via their bills
2. Fixed top up for low carbon gas producing capacity: Payments to BioSNG projects for each unit of capacity available to produce BioSNG, in addition to any revenues earned for the sale of BioSNG
produced and from gate fees. Payments are set via a competitive auction. The payments are funded by gas suppliers and ultimately passed on to gas consumers via their bills.
3. Long-term cap and floor regulatory revenue scheme: BioSNG plants are a licensed and
regulated activity, subject to a cap and floor on their revenues. The BioSNG project is guaranteed to earn a minimum level of revenue, but can potentially increase its revenues through high sales of
BioSNG in the market and via high gate fees. The revenue stream could be determined by Ofgem after reviewing a business plan application from the project developer. The payments are ultimately passed on to gas consumers via their bills</t>
  </si>
  <si>
    <t>Increasing the use of low carbon energy sources was rated as important on average by respondents to the UKERC's study (average of 4.51 out of 7 for importance), albeit less than ensuring energy is affordable for all households and ensuring a reliable energy supply is continuously available.
Average acceptance levels were similar across the four goals presented to participants... highest for ‘ensuring a reliable supply’ (12.7%) followed by ‘helping vulnerable and disadvantaged groups’ (9.6%), ‘reducing energy use’ (9.4%) and ‘increasing low-carbon energy’ (9.1%).
The UK Committee on Climate Change estimates that 15% of bills will need to go towards levies by 2030 to meet emissions reductions required by the fifth carbon budget approved by Parliament in 2016. In our survey only one out of five survey respondents found levies this high acceptable.</t>
  </si>
  <si>
    <t>We find widespread public support for transition to a low carbon, reliable and affordable energy system.
• The British public assigns primary responsibility for paying for energy transitions to energy companies and government because they are perceived to have the financial means and
structural power to effect major change.
• People are willing to accept some cost on their bills to fund the energy transition (between 9-13%), but this is dependent upon a number of conditions.
• Public willingness to contribute is conditional upon energy companies and government being committed to do the same, although currently neither are particularly trusted in this regard.
• Peoples own financial circumstances are not necessarily the driving factor in their acceptance of costs, with procedural and distributive justice concerns also important.
• Distrust in energy companies related to beliefs about profit motives being the primary driver for decision-making, interfering with commitments to energy transition goals.
• Distrust in government was primarily based on the perception that politicians are too closely connected to the energy industry, leading to inadequate and ineffective regulation of energy companies.
• If issues concerning transparency, perceived collusion and unfair distribution of costs are not addressed, any increased financial burden on the public may result in further distrust and public opposition.
• We recommend greater transparency and accountability in relation to energy costs and wider decision-making and practices, alongside innovative thinking on how to fairly distribute costs across society.
• Profits were salient in discussions, hence it may be important to show how energy company decisions are not driven by profits alone. To be credible, this will require evidence that government is not being overly influenced by energy companies. Ultimately, it may be worth considering alternative models of energy system governance, alongside clear communications about how reinvestment is funded. 
It is clear that energy companies, followed by government, are thought to hold the main responsibility to fund energy transitions. This is related to beliefs about their competence and power to make the necessary changes, and because this is believed to be their role within energy systems, and society more widely. Both energy companies and government are also perceived to hold significant responsibility because of their financial power – energy companies because they make profits from the existing system, and government because they collect taxes and levies.
There was also a belief that people benefit from the energy system and that the low-carbon transition is in everyone’s interest. Thus, participants also ascribed some responsibility to the UK public. In the focus groups, however, participants thought that the public was already paying a disproportionate share, noting that most money that energy companies and government receive comes from bills, levies and taxes paid by the public. In light of this, it was considered unfair to ask the public to take on more of the direct financial burden, while energy companies were perceived to be protecting their profit margins and contributing little.</t>
  </si>
  <si>
    <t>• We recommend greater transparency and accountability in relation to energy costs and wider decision-making and
practices, alongside innovative thinking on how to fairly distribute costs across society.
• Profits were salient in discussions, hence it may be important to show how energy company decisions are not
driven by profits alone. To be credible, this will require evidence that government is not being overly influenced by
energy companies. Ultimately, it may be worth considering alternative models of energy system governance, alongside clear communications about how reinvestment is funded.</t>
  </si>
  <si>
    <t>BEIS Fuel Poverty Statistics 2018 (data for 2016): Fuel Poverty in England is measured by BEIS using the Low Income High Costs Indicator which considers a household to be fuel poor if they have required fuel costs that are above average and, were they to spend that amount, they would be left with a residual income below the official poverty line. In 2016, the average fuel poverty gap (the amount needed to meet the fuel poverty threshold) in England was £326. The estimated proportion of households in England in fuel poverty was 11.1% - 2.55million households. Of the Englis regions, the highest incidence of fuel poverty is in the North East (13.8%). The highest prevalence of fuel poverty is seen for lone parents with dependent children (26.4%). Only 30.1% of all fuel poor households are eligible for the ECO Affordable Warmth programme, while only 30.2% of all ECO-AW eligible households are fuel poor. BEIS noted that in the fuel poor group, they were observing a decrease in the number and percentage of dwellings on mains gas and an increase in the number of properties with electric heating, which will generally be more expensive than gas.
The NEA estimates that fuel poverty affects 3.5 million UK households - roughly 12.9% of all households.</t>
  </si>
  <si>
    <t>In water companies' business plans, many planned to provide multiple touch points for customers through appropriate channels (foreign languages, larger lettering, brail and customer sensitive marketing). Many emphasised strong partnerships / data sharing with charitable organisations, local government bodies and even other utilities operating in the same region. Effective training for staff was a consistent theme, so that staff are trained to detect cues and triggers for vulnerability and deal with vulnerable customers.  Oher methods to identify vulnerable customers included customer segmentation, data analytics and data sharing. To assist those struggling to pay, some companies have adopted tailored approaches to debt repayment.</t>
  </si>
  <si>
    <t>CSE has worked with some UK electricity distribution companies to create a "Social Indicator Map" that helps understand local vulnerabilities and identify gaps in the Priority Service Register. 
The CSE also explored how smart meter and energy efficiency support could be tailored to arthritis sufferers and low income families to avoid unnecessary energy use.
The CSE has also developed a list of risk factors for identifying vulnerable energy customers, identifying 12 customer groups.
The CSE is also working in partnership with WPD to provide free energy advice to customers on the Priority Service Register, covering income maximisation, switching energy supplier, energy efficiency measures and grants, behavioural change and health and well-being.</t>
  </si>
  <si>
    <t xml:space="preserve">Themes of the Sustainability First reports reviewed by Enzen included: affordability, educating the vulnerable about the benefits of switching and the negative impact of Time of Use tariffs on those already fuel poor. 
Another key theme was the use of new and evolving technologies (including smart meters and smart homes, energy storage and decentralised energy generation) and how these can alleviate fuel poverty and make the fuel poor more self-sufficient. It highlights that big data, data analytics and data sharing can help companies to identify and deliver for customers with additional needs and talks about the importance of embedding inclusivity into company cultures. </t>
  </si>
  <si>
    <t>The Citizens Advice reports encouraged service providers to promote energy efficiency and pay closer attention to self disconnections (use data to ensure PPM customers stay on supply), enhance staff training, data sharing and recording and customer segmentation whilst providing greater access for the vulnerable and tailoring marketing and communications so that they are clear and easy to understand.
They state that companies should work sensitively with consumers and work in partnership with advice organisations, DWP / Jobcentres and Housing Associations.
The reports state that Time of Use tariffs may increase costs for the vulnerable if they are unable to switch their use from peak times. It also notes issues of appliances being condemned while switching to a smart meter and urges minimum standards of support in this and other areas.</t>
  </si>
  <si>
    <t xml:space="preserve">The Money Advice Trust emphasised the need for thorough training to identify and deal with vulnerable customers.
Age UK ask for the aged to receive special attention and made suggestions such as the provision of paper based information that can be pinned to a board, and inform customers about the PSR.
Britain Thinks said that service providers need an improved understanding of the mentally ill, partner with charitable organisations and support the vulnerable proactively once identified (calls, home visits, letters).
The UK Regulators' Network highlighted some of the work already being done by utilities, and emphasised the benefits of tailored services for both customers (time, money, stress) and providers (money saving). Examples of best utility practice included sharing data (with customer agreement) between different utility arms of the same business and co-working between utilities in the same region (e.g. co-branded PSR registration form). </t>
  </si>
  <si>
    <t>Reducing overall energy use in the UK was rated as important on average by respondents to the UKERC's study (average of 4.32 out of 7 for importance), albeit less than ensuring energy is affordable for all households and ensuring a reliable energy supply is continuously available.
Average acceptance levels were similar across the four goals presented to participants... highest for ‘ensuring a reliable supply’ (12.7%) followed by ‘helping vulnerable and disadvantaged groups’ (9.6%), ‘reducing energy use’ (9.4%) and ‘increasing low-carbon energy’ (9.1%).</t>
  </si>
  <si>
    <t>Consultation on our proposed incentive arrangements for Gas Distribution Networks on theft in the course of conveyance and unregistered sites, Ofgem, February 2014</t>
  </si>
  <si>
    <t>Project Inspire - Full Report Innovation and consumer vulnerability: improving service and quality of life for energy customers in vulnerable situations, Sustainability First, Jan 2018</t>
  </si>
  <si>
    <t>Cadent's Environment &amp; Sustainability Commitments, Enzen, August 2019</t>
  </si>
  <si>
    <t>Cadent's Trust &amp; Transparency Commitments, Enzen, August 2019</t>
  </si>
  <si>
    <t>Affinity Water: aim to achieve BSI accreditation for inclusive service provision, advanced customer segmentation and community profiling, including use speech analytics to identify potential vulnerability on calls; create customer personas; embed segmentation within customer systems, create a vulnerability panel to evaluate Ease of Effort to use services, train more vulnerability champions.
Anglian Water: Bills are being redesigned to make them more personalised and informative, and we are introducing functionality to enable targeted messaging. In order to maintain our excellent levels of service we will offer a wider 7-day opening hours in our contact centre. A new bill designs and alternative bill formats (including large print, braille and audio), with a new specialised layout for deaf customers is in development.  In terms of accessibility: 1. A sign language interpreter service on the website and for our field-based staff; 2. translation services for customers whose first language is not English, this includes a language line service and the introduction of a mobile app for field based staff; 3. a web-chat function; 4. SMS text conversations and reminders, which has been particularly useful for customers who are hard of hearing; 5. AA accessibility standard for our website and mobile app; 6. bills in other languages; 7.new bill designs and alternative bill formats (including large print, braille and audio), with a new specialised layout for deaf customers. We will also pilot new digital contact channels, and give customers the opportunity to be contacted through their channel of choice. This platform will be informed by our extensive customer engagement, a review of other similar schemes across all utility sectors, and recognized best practice in the sector. The platform branding will be reflected in a new webpage and associated app, both with enhanced AA rated “accessibility” design. The launch of a new app for our customers will improve ease of contact and support promotion of and registration to our online account management portal, “My Account”. This service will enable customers to submit meter readings, link their usage to charges, drive water efficiency, and generate more frequent bills, helping them with seasonal budgeting or ‘paying as they go’.
Bristol Water - for those on PSR: 1. If you or a member of your household have difficulty reading smaller print or are Braille users, we can arrange to produce your bills in large print or in Braille for you; 2. If you have difficulty understanding your bill, we can explain it to you over the telephone before sending it. Alternatively, you may prefer us to send your bills and correspondence to a nominated friend, relative or carer who can help you; 3. If you wish to receive your bill in a language other than English, and you don't have a nominated friend or family member that can help, we can arrange this for you or we can arrange to provide information using a special language line. We can also arrange for a selection of leaflets to be translated into a language other than English; 4. If you prefer, we can post your bill to a nominated relative, friend, or carer. If you need to stay in a hospital for a long period of time, we can redirect your bills to a nominated relative, carer or friend to avoid you not having to worry about leaving them unpaid. They will not become liable for the money due, as this remains your responsibility. 
Dee Valley Water: Continue to evolve current bill and explore innovative formats, for example, changing audio bill from CD to MP3/USB to ensure it is compatible with devices and more up to date. Assessible advertising: 1. Infographics/Pictures; 2. Tailored advertising linked to PSR categories e.g. key messages in British Sign Language (BSL) and ensuring we’re in line with Welsh Language legislation; 3. Highlight and educate about transient vulnerability examples to encourage self-identification. Propose to offer all key written communications in alternative formats for customers including bills, water quality notices, debt letters, GSS compensation letters and water efficiency material. Promote and offer our wide range of channels, enabling customers to choose a channel of choice – key for CIVC as circumstances may limit choice. Ensure non-digital options are available where possible.
Northumbrian Water: Our new bill is typically four pages long, providing all of the necessary information in an easy to read and compact format replacing a two page bill that was typically accompanied with a 12 page leaflet. We were delighted to receive the crystal mark standard for plain English for the new bills and following the launch we saw unwanted contact relating to bills drop by up to 40%.
Severn Trent: Customers will be able to reach advisors, across all channels 24/7, who will be able to provide advice and support, understand their needs or register them on the PSR. Propose to offer key written communications in alternative formats for customers including bills, water quality notices, debt letters, GSS compensation letters and water efficiency material. We are trialling basic sign language training for members of our field teams. Mobi-pay trial – Mobi-pay is the ability for us to remind our customers about their upcoming bill with a simple SMS or email instead of a letter via the post.
South East Water: We are proud to be the first water company to have achieved full accreditation with the British Standard for inclusive service provision (BS 18477:2010). improving our bills and simplifying the language to make it easier for all customers to understand. We will engage expert stakeholders, such as Crystal Mark and Mencap, to review and input into all system-generated communications.
Southern Water: Accessible communications: Nominated contact for bills or large and braille bills. During AMP 7 will also provide Knock and wait service – giving a longer time to answer the door. 
South Staffordshire: Home visits - It is important for us to reach out to all our customers. In an age of ever-increasing centralisation and digitalisation, it is crucial that we do not exclude those customers for whom this approach does not meet their needs. The PSR information package could include large print bills; translation or communication services; additional meter reads for customers who have one; assessing a customer’s suitability to have a meter fitted; making sure customers are on the best tariff available to them; checking payment methods and frequency; and making sure password service or ‘knock and wait’ services are in place.
Sutton &amp; East Surrey - Our Helping Hand Scheme provides a range of additional services including emergency notifications and bills in large print or braille. From 2020 we plan to enhance the Helping hand scheme further by: 1. Redesigning our customer correspondence and bills to clearly signpost our scheme and other leading charities and organisations that can provide help; 2. Actively campaigning through digital channels about our scheme; 3. Regularly completing customer research to understand levels of awareness and accessibility; 4. Training our customer liaison officers to actively engage with customers through local groups and meetings; 5. Creating online sign language videos about our service and the schemes on offer; 6. Training customer liaison officers and customer service advisors in sign language for face-to-face and video call engagement; 7. Deploying text relay to our website and online customer portal; 8. Training our teams in mental health awareness with the Samaritans and introducing call transfer options; 9. Providing an appointment-based home visit service, and where necessary, partnering with debt advice charities. Increase the awareness of our Helping Hand Scheme and Priority Services Register with all customers. We will: 1. Work collaboratively with the rest of the water industry and the gas and electricity companies to implement ways of sharing best practice and customer information so we can proactively support those who need it without our customers necessarily having to contact each of their utilities separately; 2. Work closely with leading organisations such as Citizens Advice to obtain greater insight into how we can provide support, develop our employee training, and best methods for engaging with our customers; 3. Introduce more customer liaison officers to host public events and offer a one-to one and home visiting service; 4. Redesign our customer communications to make them more engaging, easier to understand and so they signpost our additional support and other external services. 
Thames Water - Tailored services: This would include: 1. Inclusive communications, for example, sign language interpretation; 2. Considerate customer engagement, for example, knock and wait for customers with mobility issues; 3. Operational services – for example, a priority telephone number for customers to use. 
United Utilities: We will extend the Nominee scheme if our customers have difficulty in communicating so a friend or family member can manage their account on their behalf. We will use the Knock and wait protocol when visiting customer homes who may have limited mobility so they do not have to rush. We will provide translation service for those on the PSR. In AMP7 we will ensure that we check in with all customers registered for Priority Services at least once every 2 years to check that the support we are offering is still appropriate. Town Action Planning (TAP) initiative is one in which suitably trained staff visit customers’ homes to help vulnerable customers assess their entitlement to our assistance schemes. TAP uses customer segmentation data to focus on towns and postcodes where customers are most likely to be experiencing water poverty and are not responding to our normal engagement strategies. We will provide quarterly meter reading if the customer is blind or partially sighted. We will relocate meters to more accessible locations if the customer may find it difficult to access the meter. We will use the Password scheme when visiting customers’ homes to help protect them against bogus callers. We will provide Text Generation &amp; Text service to help people with hearing loss to access our call centre.
Yorkshire Water: We have been presented with the ‘Good Access Scheme’ award from the charity Open Country after making improvements at over 10 sites, making them accessible for all.</t>
  </si>
  <si>
    <t>Ofgem: “We want a market that is accessible, inclusive, and responsive to people’s needs. People should not be hindered by the circumstances they face – whether their situation is ongoing or temporary, as anyone can find themselves in a vulnerable situation. Industry should design and deliver products and services with vulnerable consumers in mind to avoid creating or exacerbating vulnerable situations.”
“We want all consumers, including those with special communications needs and without internet access, to be able to engage with the energy market and effectively communicate with companies. We require suppliers to provide communications in accessible formats like large print; and we have also set out the principles we expect suppliers to follow when offering telephone services.” 
To comply with the Equality Act 2010, suppliers must ensure that all new services and products are accessible and follow the UK Government’s current guidance on meeting the accessibility requirements for digital and non-digital services. 
The British Standard for Inclusive Service Provision can be used as a benchmark for organisations in developing fair and flexible access to services. In February 2018, SSE achieved Standard 18477 for Inclusive Services Provision - Requirements for identifying and responding to consumer vulnerability within its complaints, credit management and sales functions. This sets out procedures to ensure inclusive services are accessible to all consumers equally, regardless of their circumstances. This was after British Gas achieved the same standard in May 2017. 
Separately from additional support provided under the PSR, suppliers must also provide free gas safety checks (e.g. for appliances such as a gas boiler) to eligible homeowners once every 12 months if a customer requests it (SLC 29 of the gas supply licence).
E.ON– Braille ID Cards 
To increase inclusion for its Field ID verification process, in December 2017 E.ON purchased transparent stickers embossed with braille wording. 
E.ON was aware of approximately 350 customers who had elected to receive their bills in braille and this initiative will benefit these customers who can read the braille alphabet. Should they receive a call at their property they were not expecting (e.g. meter read request) they will have peace of mind that the caller is a genuine E.ON representative.
In 2016-17, WPD engaged with Dementia UK and MIND to provide its staff with specialist empathy training in order to improve engagement at first point of contact and identify warning signs of vulnerability. Another example comes from UKPN who worked with the National Autistic Society to co-design virtual reality training to give employees an insight into autism.</t>
  </si>
  <si>
    <t xml:space="preserve">Western Power Distribution collaborated with the Centre for Sustainable Energy on its ‘Who’s On Our Wires Horizon Scan’ social indication mapping. This involved data analysis and mapping of customer vulnerability across their distribution network region. A range of different datasets were used and were sourced from Census, Office for National Statistics and Government departments. The analysis, maps and data forms a better understanding of the nature, scale and distribution of vulnerability across WPD’s network. WPD uses the data in four key ways, to identify gaps in PSR coverage, fuel poor hotspots, substations in high vulnerability areas and communities in need of resilience support. By being able to better identify areas with the highest concentration of consumer vulnerability, WPD can play an essential role in supporting customers during power cuts and effectively target outreach projects to areas of greatest need, ensure they address the most prevalent issues and work with the most appropriate partner agencies. The range of outreach schemes established in 2016-17 supported 11,776 fuel poor customers, who saved over £3 million a year on their fuel bills as a result. WPD has made its methodology and analysis publicly available to help other organisations in its region to better target their support.
To raise awareness among customers of additional non-financial vulnerability support that is available across the two sectors, in 2016 water and energy companies announced a joint initiative using their websites, call centre scripts and other channels to roll out signposting. This was supported by Water UK, the Energy Networks Association and Energy UK.
One of the most proactive examples of sign-posting across the two sectors is the two-way PSR signposting on Western Power Distribution, Bristol Water, Wessex Water, South West Water and DŴr Cymru’s websites. Covering customers in the same region, the four water companies have information and a link to WPD’s PSR services, enabling customers to join the WPD’s register online. WPD has information and a link to all four water companies, in addition to Anglian Water, on its website.
Northern Ireland’s Utility Regulator recently consulted on requiring the NI water company and electricity network operator to share non-financial vulnerability data. This was in response to feedback the regulator received that levels of awareness and take up were low for such a priority service and was a priority issue. If implemented, it will use the ‘tell us once’ principle to allow customers eligible to register for NI electricity networks care register to also be included on the NI water care register at the point of registration.
In the energy sector, the Data Transfer Service transfers Priority Service data recorded via the ‘needs codes’ between companies. This service operates in a virtual private cloud environment providing a secure network. The service, operated by Electralink, enables the efficient sharing of data between market participants.
 </t>
  </si>
  <si>
    <t>Social Responsibility:  Enzen identified 200 Social Responsibility undertakings. They found 23 undertakings aimed at reducing water poverty. Their Quality of service related initiatives aim to do so through increased data sharing (17), improved staff training (19) and accommodating customer segmentation(14). There is an enhanced focus on Vulnerability, with companies providing greater accessibility (42), a more inclusive service (43) and targeted marketing &amp; communication (42) to the vulnerable. 
Affordability: Enzen identified 154 Affordability undertakings. Impact of operation has strongly supported payment breaks and social tariffs (105), and company level initiatives to keep future bills low (41). 
In water companies' business plans, many planned to provide multiple touch points for customers through appropriate channels (foreign languages, larger lettering, brail and customer sensitive marketing). Many emphasised strong partnerships / data sharing with charitable organisations, local government bodies and even other utilities operating in the same region. A number (including Bristol Water, Dee Valley Water, Welsh Water, South West Water) have entered into partnership with WPD to introduce a single point of registration of vulnerability for customers across utilities.  Effective training for staff was a consistent theme, so that staff are trained to detect cues and triggers for vulnerability and deal with vulnerable customers.  Other methods to identify vulnerable customers included customer segmentation, data analytics and data sharing. To assist those struggling to pay, some companies have adopted tailored approaches to debt repayment. Specific examples (not an exhaustive list and similar initiatives by other water companies not mentioned) from water company business plans include:
Affinity Water: aim to achieve BSI accreditation for inclusive service provision, advanced customer segmentation and community profiling, including use speech analytics to identify potential vulnerability on calls; create customer personas; embed segmentation within customer systems, create a vulnerability panel to evaluate Ease of Effort to use services, train more vulnerability champions.
Anglian Water: will use external data sources to identify and promote services directly to target groups including customers assigned a social worker, members of disability groups, users of Healthy Start Vouchers, plus benefits and tax credit recipients. Our ExtraCare team will sign-post customers to the relevant third sector organisations for additional support, including financial inclusion services, Money Advice Trust and Step Change; the CAB; charities like Macmillan support and AgeUK; Job Centres; housing associations; and food banks. Engaged with a number of district councils within Lincolnshire to identify and extend support to those who are likely to have limited mobility and be in need of additional help. Samaritans – delivered training to our debt recovery, legal, complaints and customer satisfaction teams to improve identification and support for customers who may be experiencing extreme vulnerability. Age Awareness and sensory impairment training - Our customer service managers and management board members have taken part in visual and hearing impairment training to help understand some of the challenges our customers face so that we can improve the experience of customers to provide an accessible and inclusive service for all. This involved practical training with the use of arthritic gloves, visual impairment glasses and hearing impairment equipment to help mimic the experiences many of our customers have when they interact with us. We will increase the coverage of our convenience store outlets and will be piloting more digital payment channels, such as Apple Pay and Visa Checkout, and will be introducing opportunities for customers to make Continuous Payments.
South East Water will provide Freephone numbers to all customers on our PSR and customers who are needing support to pay so we don’t cause them an extra financial headache when they need to talk to us. First water company to achieve BSI accreditation for inclusive service provision. They are expanding their understanding of what makes someone vulnerable so it includes those reliant on water-dependant medical equipment, poor mobility and social and behavioural issues, including more temporary circumstances – and capture these on their PSR. They are going to double the size of their Customer Care Team as a reflection of the social services provided, such as extra home visits, outbound calling and assigning vulnerable customers a dedicated contact. 74 per cent of customers supported paying £2 more on their bill to achieve this level of service for more vulnerable customers. Their new Vulnerability Strategy Team will build a trusted partner network of agencies, organisations and other utilities so we can share data and cross-promote our services – providing customers with an instant passport to access a wider range of support services.
South Staffordshire Water have set up a Community Hub: Staffed by our people, this venture enables us to engage directly with customers who may be categorised as vulnerable or who express a legitimate desire to engage with us face to face. By the end of June this year, nearly 1,000 customers had visited our community hub, receiving advice and information on things like water meters, our Assure social tariff and debt management.
South West Water has a piece of software that allows customers to adapt their website to meet their needs. For example, the tool provides a text to voice service, translation, special fonts to help users with dyslexia, and options to change background and text colours. During supply interruptions or water quality events, they will continue to contact all households on the PSR within the affected area who have a medical need or would find it difficult to reach alternative supplies, to determine what their specific requirements are at that time. By 2020 they will have entered into a working partnership so that the Red Cross can support customers with alternative water deliveries in supply interruption events. 
Unitied Utilities - Town Action Planning (TAP) initiative is one in which suitably trained staff visit customers’ homes to help vulnerable customers assess their entitlement to our assistance schemes. TAP uses customer segmentation data to focus on towns and postcodes where customers are most likely to be experiencing water poverty and are not responding to our normal engagement strategies.  They also use "knock and wait" to give those with mobility issues time to come to the door.</t>
  </si>
  <si>
    <t xml:space="preserve">CSE has worked with UK's distribution network operators to help them understand better who their customers are and which may be considered vulnerable to power cuts, fuel poverty, isolation etc. They also researched different segments of the customer base in order to understand how different demographics use energy. CSE has worked with some UK electricity distribution companies (WPD, SSEN and SPEN ) to create a "Social Indicator Map" that helps understand local vulnerabilities and identify gaps in the Priority Service Register. 
The CSE also explored how smart meter and energy efficiency support could be tailored to arthritis sufferers and low income families to avoid unnecessary energy use.
The CSE has also developed a list of risk factors for identifying vulnerable energy customers, identifying 12 customer groups.
The CSE is also working in partnership with WPD to provide free energy advice to customers on the Priority Service Register (the Advice Hub), covering income maximisation, switching energy supplier, energy efficiency measures and grants, behavioural change and health and well-being. The Advice hub is targeting to offer advice to 230 customers a month, 2,800 in total. </t>
  </si>
  <si>
    <t>Under BT’s Protective Services Scheme a customer can nominate a third party who will be contacted if the company can’t get in touch with the customer or the bill goes unpaid. The person isn’t liable for the bill but it means the customer doesn’t receive chaser communications because for example, they’ve fallen ill, are away, in hospital, suffering from depression. BT has developed Best Practice in the area of Power of Attorney. This includes ‘Appointeeships’ where someone may have poor literacy or numeracy skills and need help with their social security benefits. At BT, rather than have a system where customers are told to “press 1 for x and 2 for y” BT uses a natural language IVR – “In a few words please tell us why you are calling us”. This is programmed to identify key conditions or phrases that help to identify vulnerability e.g. “I’m blind” “I can’t read my bill”, “I can’t hear when someone calls”, “power of attorney”. 
UK Power Networks Browse Aloud: supports those with: poor literacy skills, print disabilities, English as a second language and those who lack digital skills. Customers can hear text aloud; convert information to MP3, translate it, add a screen mask to block on screen clutter, simplify the web page, magnify text and/or personalise the approach. UKPN also worked with London Sustainability Exchange to develop a tool kit called ‘Faith and Power’ to help run energy campaigns (energy efficiency, smart metering, fuel poverty, resilience) for an Islamic audience.
United Utilities offer blind and partially sighted customers a service where they will call the customer when their bill is ready. The company will then talk them through the bill to check they understand what they are paying for and answer any questions.
Western Power Distribution offers a two-way texting service to all their 98,000 deaf and hard of hearing customers and is now looking to extend this service to all customers. WPD have also created two dedicated PSR data cleanse teams and have committed to contact every vulnerable customer once every two years to update their details and offer resilience and affordability advice and support. WPD is also trailing power outage devices, which notify in real-time when vulnerable customers go off-supply. WPD’s Wellington Healthy Homes project aims to better target and support vulnerable people in fuel poverty by combining data from multiple parties. They are leading a pilot in Taunton Dean which brings together CSE, the health service, the local authority and Wessex Water.
SSEN has created an Interactive Web App that can overlay up to 24 different data sets. It can be interrogated by any member of staff with a password, to identify and map vulnerability in an area. It is used to better target help during power cuts and forecast and target where extra help is most needed. SSE has three Smart Community Liaison Officers (CLOs) working in local communities to raise awareness and understanding of smart meters, and to offer face-to-face post installation support for customers who need it. SSE SignVideo enables deaf or hard of hearing customers who use British Sign Language (BSL) to communicate with SSE in their language of choice by making and receiving BSL interpreted calls, in real-time.
Southern Water has a data-sharing pilot underway with Brighton and Hove City Council. The aim is to take proactive action to identify high water users in vulnerable situations who may benefit from additional support available from Southern Water. Yorkshire Water shares its data with credit reference agencies (CRAs). This has allowed it to improve its identification of customers who may be financially vulnerable.
Learning to Live Independently is a two-year programme between NGN and The Children’s Society. It targets 900 teenagers who are about to live independently for the first time. The programme provides these young people with money management skills as well as advice and support about maintaining a healthy lifestyle. British Gas (BG) has a partnership with CLIC Sargent to develop and deliver a referral and support package to help families who have children with cancer, who are struggling with the financial impact of cancer. This provides timely and preventative support. SP Energy Networks are working alongside flu jab surgeries to identify vulnerable and hard to reach customers in an initiative named ‘Jab and Jabber’.
Citizens Advice is developing an online PSR sign up tool where customers or carers can proactively register their own, or someone else’s additional service/vulnerabilities.
SGN Neighbourhood Alert is a secure alert and community messaging system that allows SGN and other authorised agencies such as the police, fire and rescue service, the Council and community organisations to send safety messages (alerts, advice, information) to registered people and organisations in the community. After getting the idea from the charity Dying to Keep Warm, SGN, with the charity’s support, have been developing the free locking cooker valve service. The locking cooker valve is a simple device gas engineers can fit for people in vulnerable situations – perhaps suffering from dementia or autism – to prevent fires and explosions and to give their families peace of mind.
Wales &amp; West and WPD have developed a PSR app for field staff so they can easily record customer vulnerability when identified during a home visit. The app can be used on their smart phone or tablet. Staff are trained to identify vulnerability and sensitively seek consent for information about the customer’s needs to be added to the PSR and shared with other suppliers, networks and in some instances water companies. WWU also worked with the Plain English campaign to Crystal Mark all their external correspondence, removing gobbledygook, jargon and any misleading information.
EDF’s Howz connected homes solution lets families know that customers who are elderly or with additional needs are safe, warm and well, helping them live independently for longer.
Community Wings is an internal qualification at Barclays. Staff complete an interactive learning package which they can access via mobile or tablet. This aims to raise awareness and improve colleagues’ understanding of vulnerability.
Robin Hood Energy asks all of its frontline agents to take personal responsibility for each customer they speak to. Agents will support customers to access the help and support they need on an individual basis and customers are encouraged to call back if they need any further assistance.
The reports highlight that big data, data analytics and data sharing can help companies to identify and deliver for customers with additional needs and talks about the importance of embedding inclusivity into company cultures. One technology mentioned - Signtime offers a quicker and more affordable solution for translation into sign language using an animated avatar. SiMAX is a semi-automatic system designed to translate text or verbal communication into sign language by combining technology from animation pictures, the computer gaming industry, and computer-aided translation services. The translation process is managed by qualified deaf translators. As such SiMAX also creates high-quality jobs for deaf people. Another new technology mentioned: The Trio II Accessible Display is an ‘RNIB Approved’ inclusively designed in-home display that is designed to be more accessible and easier to use, especially for customers with additional accessibility needs including blind and partially sighted customers. Several energy suppliers, including five of the ‘big six’, have reported they plan to offer this display to their customers. Microsoft Skype’s translator can translate conversations in near real-time into a number of languages and is designed to empower literate deaf and hard of hearing users by providing an easy and convenient way of communicating.
The next generation text service  helps people with hearing loss and/or speech impairment to more easily contact and communicate with their energy company by phone. A relay assistant acts as an intermediary to convert speech to text and vice versa for the two people in conversation. RoboBraille automatically converts a wide range of documents into alternate formats such as audio books, digital large print, e-books and Braille. The service is being used internationally by people with print disabilities, including the blind, partially sighted, people with dyslexia, poor language skills, cognitive disabilities, motor deficiencies, learning disorders, concussions and others to convert material into more accessible formats.</t>
  </si>
  <si>
    <t xml:space="preserve">The Money Advice Trust emphasised the need for thorough training to identify and deal with vulnerable customers.
Age UK ask for the aged to receive special attention and made suggestions such as the provision of paper based information that can be pinned to a board, and inform customers about the PSR.
Britain Thinks said that service providers need an improved understanding of the mentally ill, partner with charitable organisations and support the vulnerable proactively once identified (calls, home visits, letters).
SSE offers both energy supply and telecom services. The company enables staff operating in different arms of the business to record vulnerability information, with the agreement of the customer, which can then be utilised by each business arm.
Western Power Distribution collaborated with the Centre for Sustainable Energy on its' Who's On Our Wires Horizon Scan’ social indication mapping. This involved data analysis and mapping of customer vulnerability across their distribution network region.
Wessex Water and Southern Electricity Networks (SSEN) are developing a referral pilot within the Dorset area. A leaflet has been agreed by both parties that  Wessex Water's external liaison officers will distribute. The leaflet also makes the customer aware of the electricity distributors Priority Services scheme and asks the customer if they would like Wessex Water to pass on their contact details to SSEN.
UK Power Networks (UKPN) and Thames Water have worked together to develop a co-branded PSR registration form, which is being rolled out as part of a two month pilot in the Enfield area. To opt in, customers return their form by freepost to UKPN, who share their details electronically with Thames through a secure portal. The pilot is already generating new PSR customers, helping Thames and UKPN expand their capabilities.
Wales &amp; West Utilities (WWU) has developed a PSR app which their engineers use to collect vulnerability information about a consumer on a site visit. WWU have started to share the customer information they gather through the app with Welsh Water, so customers can be added to both companies’ PSRs.
Western Power Distribution (WPD) contacted 691,499 Priority Service Register customers and updated 50.3% of their PSR records through its data cleanse programme in 2016-17. WPD has dedicated call handlers to proactively call customers to update their records and at the same time offer resilience advice.
Southern Water is working with Brighton and Hove City Council, CCW and Sussex University to gain a deeper insight into their customer base.
</t>
  </si>
  <si>
    <t xml:space="preserve">Affinity Water: We expect 2,400 customers to benefit from payment matching and 580 customers to benefit from bill reduction. Support financial vulnerability with an additional £0.4m per year through the Customer Assistance Fund and £0.1m per year through the Trust Fund between 2020 and 2025.
Anglian Water: 1. We will increase the coverage of our convenience store outlets and will be piloting more digital payment channels, such as Apple Pay and Visa Checkout, and will be introducing opportunities for customers to make Continuous Payments via credit and debit cards; 2. As well as providing quarterly billing for customers, we will continue to offer affordable, flexible Payment Schemes and will promote Meter Options, Assessed Measured Charges and Water Efficiency Schemes. Forgiveness Schemes - 4,200 customers in 2017-18 to 9,600 in 2025 – includes schemes such as Back on Track and the Anglian Water Assistance Fund. Back on Track matches customers’ arrears payments £1 for £1. The Assistance Fund clears the balance of arrears on a customer’s account after they have demonstrated a commitment to pay their ongoing charges. Breathing Space- 38,000 customers in 2017-18 to 38,300 in 2025– payment holidays, where the customer’s account is put on hold if they have short term cashflow issues that necessitate some flexibility and extra time to pay. Concessionary Tariffs - 133,300 customers in 2017-18 to 210,200 in 2025– a suite of discounted tariffs including Watersure, Aquacare and our social tariffs, LITE20, LITE40, LITE 60 and LITE80. 1. maintaining on-going contact with customers is key to avoiding drop-out due to non-payment, and subsequent re-application; 2. efficiently keeping up to date with customer circumstances ensures the application of the tariff remains well targeted; 3. operating benefits maximisation tests makes a significant difference to household incomes (and so eligibility for concessionary tariffs), with an average increase in benefits of around £2,900 where customers were found to have unclaimed entitlements.
Bristol water: Continue to find and work closely with debt advice partners to provide free advice to our customers. Watersure Plus: If you are on a low income, Watersure Plus can help reduce your payments, providing you meet the necessary conditions - If there are three or more children living at home, or someone living in the property has a medical condition that causes them to use significantly more water, and you are receiving a means-based benefit or tax credits, you may be eligible for help. The Assist scheme offers a lower rate tariff, based on your ability to pay - Assist is a scheme for low income householders who are assessed as being in financial difficulty. A low rate tariff can be applied, which offers discounts up to 88% of the average household bill.  Pension credit discount: Offers a discount of around 20% off the water bill of pensioners if all adults in the household are in receipt of pension credit. Payment plans: We offer flexible payment plans that allow you to pay less over an agreed period of time, and to catch up on your payments later.
Dee Valley Water: We understand that flexibility about how and when bills are paid can help customers better manage their budget and improve the affordability of services. Services such as: Office portals, Payment booklet, Watercard/Paypoint, Cash, Web self-serve - Giro, Cheques and direct debits. Social tariff - Her2Help: 1. 90% reduction will only be offered to those in exceptional circumstances, we anticipate the average discount will be 70%; 2. Improved qualification criteria to ensure we offer the right level of support to the right customer groups. Payment matching is a debt write off scheme for which addresses historical debt. This can provide customers with a fresh start and can also rehabilitate them into paying again. Understand the different types of customers in need of support: 1. Long Standing – those in long term unemployment or reliant on benefits; potentially with wider vulnerabilities such as poor numeracy or literacy, mental or physical health issues and disabilities; 2. Borderline – Employed but on a low to average income; life event may have caused a reduction in income for a short term period e.g. lost job or ill health; or general overall finances tight but not severe; 3. Sudden and Severe – Previously employed with average or higher income, now experienced serious unexpected life event e.g. major injury; sudden loss or severe drop in income – particularly acute if self-employed, immediately unable to pay wide range of bills including water; 4. Struggles with finances – Household income low to average; often busy and chaotic lifestyle. May find managing finances and bills confusing and difficult which could accumulate and cause anxiety; 5. New to Country - or for whom Welsh/English is not the first language. These customers might have different attitudes to paying water bills or may have come from countries where they didn’t have to pay for water and therefore could get in to debt without realising. In particular this group: may not have the same access to benefits and support (public funds), might have difficulty engaging due to language barriers, might have difficulty setting up bills and often believe that rent includes all bills – meaning there is a need to promote/advise via social/private landlords.
Welsh Water: By 2025 we are targeting a total of 148,000 customers on two main social tariffs (HelpU and WaterSure Wales), a significant increase from 89,000 today and an estimated 133,000 in 2020.
Northumbrian Water: An app based tariff that allows customers to change when and how much they pay, putting them in control of their bills. A ‘pay your own way’ app-based tariff that offers a flexible payment plan option, allowing customers to: – Adjust the frequency of their payments; – Increase the amount they want to pay; or – Arrange a payment holiday. SupportPlus: Provide financial assistance and discounts to customers in arrears. This subsidy focuses on disposable income levels as a gateway for support. To qualify for the new tariff, a customer’s water bill must be more than 3% of their disposable household income, less housing costs. To maximise the number of households receiving support, and moving out of water poverty, discounts are applied in bandings of 10%, from 10% to 50%. Since the launch of SupportPlus in 2018 we have supported more than 3,000 customers. Waterwise, a special rate for households using less than 100 litres per person, per day. This exciting new strategic partnership with the NEA includes the establishment of the UK’s first and only Water Poverty Unit. The unit is an innovative way to further scope and understand the links between water and fuel poverty, establishing how action on the essential utilities of gas, electricity and water can bring affordable water and affordable warmth to those who need most support.
Portsmouth Water, We will, free of charge, collect money at customer’s houses at a regular agreed time. This includes home Visits, At a customer’s bank, at our bank and at our Head Office. WaterDirect - payment of water bills direct from benefits. ArearsAssist £ for £: Incentivise customers that have built up arrears and stopped paying us anything, to get them back in the paying habit. Under this scheme, we write off £1 for each £1 that the customer pays.
Severn Trent: "big difference" scheme: Available to all customers struggling to pay their bills by providing a discount of up to 90% on the average annual bill. We will be introducing a payment break option to allow customers to seek financial advice and/or if circumstance means they have no income for short periods. We have been trialling a debt write off scheme for customers called “Matching Plus” which addresses historical debt giving them a fresh start. 
South East Water: We will provide Freephone numbers to all customers on our PSR and customers who are needing support to pay so we don’t cause them an extra financial headache when they need to talk to us. We will give those customers who suddenly find themselves in difficult personal circumstances, like losing their job, a temporary break from paying their water bills, until they get themselves back on track.
Southern Water: Includes: WaterSure- Provides capped charges, Water Direct- Allows customers to pay from their benefits, NewStart- Is a money matching scheme (£1 for £1) and Essential Social Tariff- Bespoke social tariff to help low income customers. Payment holidays and flexible payment plans.
South Staffordshire: Npower currently works with the Trussell Trust and some of its foodbanks to offer a top-up voucher for two weeks of fuel to customers it considers are in ‘crisis need’. So, as well as referring customers to Npower’s Warm Homes Discount scheme, we are now also able to offer Fuel Bank vouchers, resulting in help being offered to customers who may be in fuel poverty. Plans for AMP 7 Including: offering payment breaks to help those experiencing temporary financial difficulties; offering micro-payments, to help customers manage their payments more effectively by making small, regular payments to us; and partially writing off some customers’ water debts to help them get back on track with their payments. Including: some form of fund matching; developing tariffs for different groups of customers; and setting up a hardship fund, for customers in one-off circumstances that may make them financially vulnerable.
South West Water – WaterCare social tariff - We were one of the first companies to introduce a social tariff, with the level of help based on customers Willingness to pay (WTP) which in 2012 was c. £2. The tariff is currently providing support to around c. 9,000 households in South West Water with an additional c. 300 in Bournemouth Water. Unmetered households are able to access the scheme if they switched to a metered charge. We will be extending the WaterCare ‘social’ Tariff to target households who are on a meter and still paying &gt;5%, after the layers of support have been applied. We will continue to have mechanisms in place to assist customers with existing debt, so alongside flexible payment plans, we will continue to help customers reduce their debt through the FreshStart fund, to help those customers who find themselves either new to debt and in debt due to extraordinary circumstances, and the ReStart scheme to support customers by writing off debt while they continue to pay their ongoing charges.
Sutton &amp; East Surrey: Increase the number of people who financially benefit from our re-designed social tariff. We will enhance our scheme by: 1. Adapting eligibility criteria to make sure it reaches those customers that need it most, e.g. the removal of multiple specific benefits being required; 2. Aligning our eligibility criteria with our neighbouring water companies; 3. Making the application process as easy as possible; 4. Working with third parties such as foodbanks to reach more customers; 5. Enhancing the role of our customer liaison officers in the community; 6. Using engagement through our metering programme to identify eligible customers.
United Utilities: 1. Back on track support tariff: If you’re behind with your water bills and on benefits, we can get you straight by putting you on a fixed amount, depending on your circumstances. 2. Help to pay social tariff: If you’re receiving Pension Credit, you could move onto a rate which better suits you, based on your income and outgoings. 3. Payment matching+: If you’ve built up a lot of debt, for every pound you pay we’ll match it to get the debt paid off twice as fast. After six months, for every pound you pay, we'll pay £2 until you've paid off what you owe. If you keep up payments for 2 years we will write off all outstanding debts. 4. UU Trust restart grants: If you’re in real financial difficulty, you could qualify for a one-off payment from our Trust Fund to help clear your debts and start afresh. 5. Water Direct: If you're on benefits, it can help you to budget for your bills by applying to the Department for Work and Pensions to pay your bill direct from your benefits. 6. WaterSure: If you have a water meter and receive benefits, and use a lot of water due to ill health or having a large family, our WaterSure scheme caps your annual bill, regardless of how much water you use. UU will provide £71m of support to over 152,000 customers a year through financial assistance schemes including discounted tariffs, UU Trust Fund grants, and “Payment Match+” arrears allowance scheme.
Thames Water: Additional investment in the Customer Assistance Fund enabling an additional 15,000 customers who are in arrears and can’t pay their current bill to have their arrears eradicated
</t>
  </si>
  <si>
    <t xml:space="preserve">Three companies received fast track draft determinations as a result of submitting high quality business plans . Ofwat highlighted the following with respect to affordability for each of the three companies:
• United Utilities: 11% fall in bills before inflation,  152,000 customers getting financial assistance,  £71 million of company funding towards schemes to help customers who struggle to pay and expanding ‘Lowest Bill Guarantee’ scheme – for two years after switching to a meter, customers are guaranteed to be billed the lowest of the unmetered or metered charge. 
• Severn Trent Water: 5% fall in bills before inflation,  almost doubling the number of customers on social tariffs, with discounts based on their circumstances and 199,000 customers who struggle to pay supported through social tariffs, payment holidays and breaks and other schemes.
• South West Water: 15% fall in bills before inflation, doubling the number of customers on support tariffs to 50,000, jointly funded extension to WaterCare social tariff,  an average
£43 extra income a week for customers helped to identify unclaimed benefits and dual billing to help customers understand if they would benefit from a water meter. 
</t>
  </si>
  <si>
    <t>Grants are available to help customers of Severn Trent Water. This includes customers whose wastewater charge is collected on behalf of Severn Trent e.g.: South Staffs Water. The independent charity is administered by Auriga who also work in partnership with other major utilities and local authorities.
Grants are given to help with water/sewerage charges and other essential household bills or costs. Grant help is paid direct to the supplier/creditor. When appropriate, applicants are referred to other trust funds or schemes to help them budget. All applicants receive advice on water saving measures and a free benefit entitlement check. Budgeting and debt advice is part of the overall help provided; some customers may be encouraged to accept debt advice to help with other debts as part of the assessment process.
Trustees regularly review demand and criteria to ensure they help as many people as possible and make best use of the funds available which are often oversubscribed. Grants are also available to give support for debt advice, welfare benefits and other regional projects.
The E.ON Energy Fund has been set up to help customers with an E.ON Energy account who are struggling to pay their bills and who live in England, Scotland or Wales.
The Fund can help pay for current or final E.ON energy bill arrears. It can also help applicants with replacement household items such as cookers, fridges, fridge-freezers and washing machines; and to replace and repair gas, calor gas and oil boilers. Unfortunately it cannot support with replacement radiators.
To apply to the E.ON Energy Fund for a boiler you must be the homeowner. Before applying, please check if you are eligible for help under the Energy Company Obligation (ECO) Scheme before applying.
• You can find out whether you are eligible for help through the ECO Scheme by visiting eonenergy.com/heating
• If you are eligible for help through the ECO Scheme, we are unable to help you with a boiler replacement/repair through
the E.ON Energy Fund.
If you are able to access the internet, then you can also apply for an e-learning voucher, for you to or anyone else in the household. E-learning can give you the opportunity to develop a wide range of career skills. More information about e-learning though the E.ON Energy Fund can be found by visiting eonenergyfund.com/e-learning.</t>
  </si>
  <si>
    <t xml:space="preserve">After a period of declining financial and policy support for energy efficiency—with decisions to discontinue Warm Front, withdraw funding for the Green Deal, scrap Zero Carbon Homes regulation, and significantly reduce funding for the Energy Company Obligation (ECO)43—the Government published its Clean Growth Strategy in October 2017.44 This set out new aspirations for the energy performance of buildings. The strategy outlined an ambition to upgrade all homes to Energy Performance Certificate (EPC) Band C by 2035, where “cost effective, affordable and practical”, with an earlier goal for rented homes of 2030. This is in addition to the Government’s statutory target to improve the homes of fuel poor households, “as far as reasonably practicable”, to EPC Band C by 2030.
We found a profound disparity between the public money invested in residential energy efficiency schemes per capita in England compared to that in the devolved nations. While there is a clear and substantial investment gap that needs addressing, we are concerned that the Government has set targets for energy efficiency without having a clear grasp of how much public investment is required to meet them.
The Energy Company Obligation (ECO), a supplier-led and funded scheme that currently targets low-income, vulnerable and fuel poor households, has become the Government’s key mechanism for alleviating fuel poverty through energy efficiency. We found that ECO’s lack of funding, its focus on low cost rather than need, and the requirement for top- up funds from recipients, make it unsuitable as the Government’s only fuel poverty scheme. Following the example of the devolved nations, we recommend three tiers of funding consisting of ECO, centrally funded local authority schemes, and a further national funding safety net, to provide a comprehensive strategy for energy efficiency for fuel poor households.
In Scotland, the Home Energy Efficiency Programmes for Scotland (HEEPS) scheme which consists of:
• Area-based schemes run by local authorities - the Scottish Government
funds local authorities to develop and deliver energy efficiency programmes in areas with high levels of fuel poverty;
• Warmer Homes Scotland Scheme - a nationwide fuel poverty scheme, offering fully or heavily subsidised energy efficiency measures;
• Cashback scheme – including a maximum cashback amount of £3,750;
• Home Energy Scotland Loan scheme - provides interest-free loans up to the value of £15,000 for energy efficiency measures;
• Equity Loan Scheme – pilot allows homeowners to borrow against the value of their property to fund energy efficiency measures - there are no ongoing repayments - the loan is paid when the property is sold; 
• Loan scheme for Registered Social Landlords; and
• Free and impartial energy efficiency advice and support service to all householders in Scotland.
Nest fuel poverty scheme: Provides free home energy efficiency improvements for people in receipt of a means tested benefit that own or privately rent a home in the least efficient bands E, F, G. In 2017/18 £19.5m was invested in the scheme.89
Arbed scheme: Strategic area-based fuel poverty scheme. Focused on improving the energy efficiency performance of homes living in severe fuel poverty, often in some of the most deprived areas of Wales. The scheme targets areas with high numbers of privately owned, off-gas or hard to treat homes. Arbed 3 will invest £54m over the lifetime of the project, which
will run from 2018–21. Funding will come from a combination of the European Regional Development Fund, Welsh Government, and ECO.             The Committee did note that several local bodies in England are implementing successful local energy efficiency schemes from their existing resources. For example, the Greater London Authority, has a £2.5 million Warmer Homes programme, which targets fuel poor Londoners. Plymouth City Council helped to establish Plymouth Energy Community (PEC); a community benefit society which aims to address fuel poverty, energy bills, and carbon emissions. Liverpool City Council has developed a Healthy Homes team to help those who cannot afford to keep their homes warm. This offers a range of services including detailed personalised advice on available grants, switching suppliers, and benefits checks, emergency fuel payments, boiler safety checks and repairs, and free energy efficiency measures. 
</t>
  </si>
  <si>
    <t>Northumbrian Water: We are using innovative hot water monitors to help customers understand their water and energy use. These simple, value for money devices can be fitted easily to a customer’s pipework to give them control over their hot water use and energy costs. Customer ambassadors: We are currently piloting an initiative with digital business Limitless, recruiting customers as company ambassadors to share advice on water saving tips, leak detection and pipe protection. In return for every piece of advice ambassadors give, we will pay them a fee which they can offset against their bill or take as a payment – either way increasing their disposable income. Signposting is a very simple way to offer financial support to customers that extends beyond saving money on water bills. By linking in with organisations such as Turn2Us and Income Max, we can help even more customers save money and increase their disposable income. We have worked closely with StepChange to support 11,000 customers in financial difficulty. Our employees receive specialist training from the charity to support customer interactions. We refer customers to StepChange for free confidential debt advice and solutions, and allow time for customers to develop a debt action plan. We also run joint campaigns to raise awareness of the help we provide to those in need. AgilityEco: innovative work with South end on-Sea Borough Council’s Local Energy Advice Programme - Provides comprehensive advice on saving energy, water and money, in one joint visit. We are committed to improving awareness through targeted metering campaigns, alongside water efficiency work, in areas of water poverty. Our Every Drop Counts campaign is an innovative, inclusive and effective way of reaching customers who need additional support, by engaging with them on their doorsteps.
Severn Trent: Free water health checks for customers who sign up to help them reduce water usage and thus reduce their bills. We are proposing to help customers reduce their usage to keep their own costs low through three channels: 1. substantially increase metering, as per our ambition in our Water Resource Management plan to increase the number
of meter installation to three times the level under our PR14 policy; 2. inspire a generation of future water users; and 3. undertake more effective customer engagement, including our first TV campaign and in-home efficiency audits.
South East Water: There is a clear link between water efficiency and affordability, so we are going to target our water efficiency activities to customers who stand to benefit most from lower water bills – including fitting water devices at home for them. For those customers with medical conditions who use a lot of water, we will extend our partnership reach to organisations like Credit Unions, which often have access to innovative products that can help. Targeting to increase water efficiency home visits to up to 8,000 vulnerable customers each year who also stand to benefit most from lower water bills – and potentially fitting water devices at home for up to 2,000 of these customers each year.
Southern Water: We will complete 100,000 water efficiency visits in AMP7, combing water efficiency and customer-side leakage detection to help customers save water and reduce their bills. We will also provide free water-saving devices and encourage developers to fit water efficient devices and appliances in new homes. Includes: Referral to expert partners, specialist debt advice and water efficiency advice visits.
South Staffordshire: Staffed by our people, this venture enables us to engage directly with customers who may be categorised as vulnerable or who express a legitimate desire to engage with us face to face. By the end of June this year, nearly 1,000 customers had visited our community hub, receiving advice and information on things like water meters, our Assure social tariff and debt management. We take donations at the community hub when the foodbank is closed and have also become a foodbank voucher distribution point for those in crisis so they can obtain a food parcel at Breaking Bread.
United Utilities: We have taken a proactive approach to help customers manage unexpected bill spikes. When a customer is heading towards a bill substantially higher than historic trends we will proactively contact them, and where appropriate offer allowances for internal leaks, revised payment plans and/or seek to spread payments over longer periods. We will also actively promote water saving devices and offer advice on how small changes in behaviour can help reduce bills in the future. We will provide Finance advice and guidance for those who are vulnerable and on the PSR.</t>
  </si>
  <si>
    <t xml:space="preserve">Incentives are company-specific, based on company business plan proposals. All companies are required to have leakage incentives. These are as follows for the companies receiving early draft determinations:
Severn Trent: a financial incentive of + or - £0.325m per Mld / year.
United Utilities: -£0.175m per Mld / year for under-performance &amp; £0.129m per Mld / year for out-performance
South West Water: -£0.725m per Mld / year for under-performance &amp; £0.370m per Mld / year for out-performance with enhanced payments for extreme under / out performance of -£1.450m per Mld / year for under-performance &amp; £0.740m per Mld / year for out-performance.
For gap and void incentives:
Severn Trent: £159 per residential void property below the performance commitment level, a reputational incentive for the number of residential gap sites brought into billing, and for business void and gap sites £210 per site brought into charge over the committed performance level.
United Utilities: a void incentive of + or - £0.237m per % connected properties verified as occupied or unoccupied relative to committed performance level. For gap sites, a £306 charge for properties moved from vacant to occupied status.
South West Water: a reputational incentive for residential retail voids. </t>
  </si>
  <si>
    <t>The number of unauthorised connections to water mains has increased significantly in recent years and may be partly to blame for a stagnation in water companies' ability to reduce leakage since 2000. Thames Water revealed that the number of unauthorised connections within its London and Thames Valley licence area had soared from 33 in 2011 to 734 in 2017, resulting in a loss of between 2 million and 3 million litres of water each year. Thames has deployed a team of investigators. In June 2017, the company was fined £8.55m for missing its leakage reduction targets for the year by a margin of 47 ML / day. Severn Trent are also quoted as saying water they is a "huge problem". As part of PR19, water companies are expected to reduce leakage by at least 15% by 2025. Water companies are tackling water theft in a number of different ways including encouraging public tip-offs, regularising temporary access and introducing new technologies such as smart meters and greater willingness to prosecute. Temporary water access is required by both construction and development companies, fire and rescue services. Severn Trent said that over the last 18 months, they had successfully prosecuted 42 companies for illegal hydrant use and issued warnings to more than 160 companies. Cleaning firm Hydro Cleansing pleaded guilty to 18 offenses of illegally connecting to Thames Water standpipes and was ordered to pay fines and costs of nearly £15,000.</t>
  </si>
  <si>
    <t xml:space="preserve">In 2012 Ofgem published a document on “Tackling Gas Theft: New Requirements for gas suppliers” which set out their decision to introduce new supply licence obligations on gas suppliers to proactively investigate and reduce gas theft. They also decided to introduce, pursuant to the new licence obligations, a Direction to require gas suppliers to introduce a central service to profile the risk of gas theft at consumer premises (Theft Risk Assessment Service (TRAS)).
The SPAA Theft of Gas code of practice states that where a supplier has a contract or deemed contract with the customer it is responsible for investigating incidences of theft and arranging to recover the value of gas taken, unless the theft occurs upstream of the ECV. Therefore , the gas transporter is responsible for investigating and pursuing recovery of the value of the gas taken: (1) in conveyance, where the incident occurred upstream of the ECV; or (2) from unregistered sites, where no contract or deemed contract exists or has previously existed between a supplier and customer.
The current licence obligation on gas transporters in relation to gas theft is set out in SLC7. The obligation states that gas transporters must investigate cases of theft and, subject to the outcome of the investigation, use reasonable endeavours to recover the value of gas taken. On a case by case basis, the GDN can retain its investigation and recovery costs from any money successfully recovered as a result of their investigation. The licence states that gas transporters must remain revenue neutral in this activity and therefore any overall surplus that results from investigations must be returned to consumers. There is currently no specific mechanism for GDNs to return these sums to consumers.
The current interpretation of the legal framework means that GDNs can only cover their costs when they are successful in recovering money for gas stolen as a result of their investigations. Evidence from GDNs’ current theft investigation activity suggests that they are only successfully able to recover money in the minority of cases. Under the current arrangements there is an obligation to meet the licence condition but there is little financial incentive for GDNs to proactively investigate theft. Pursuing their licence condition could result in a loss which is whole borne by the GDN.
Ofgem acknowledged that, going forward, this may not be adequate to encourage GDNs to be proactive in tackling theft and therefore propose to introduce an additional incentive. They proposed to amend Gas Transporters Standard Licence Condition 7 (SLC7) to allow all money recovered from successful investigation cases to be shared between GDNs and customers using the existing Totex Incentive Mechanism for costs and money received from successful investigations. The incentive strength states for the 8 licensees range from 63.04 to 63.73 %.
Ofgem stated their intention that the counter-theft arrangements for gas and electricity are broadly comparable given the similar nature of the problem across both networks.
Ofgem acknowledged a risk with this proposal that GDNs’ costs may not be fully recovered if total investigation costs outweigh the total amount of money recovered in a given year. However, as the TIM is symmetrical these arrangements will also work in favour of the GDNs if the amount recovered is more than the GDNs’ costs.
</t>
  </si>
  <si>
    <t xml:space="preserve"> Although all respondents to Ofgem's consultation welcomed the work on a gas theft incentive, the majority disagreed with the proposal. The main reason they gave was that the money recovered as a result of theft investigations rarely outweighs the investigation costs. In this situation, there is a risk that the GDNs’ costs would not be fully recovered. Although the TIM is symmetrical, and would work in favour of the GDNs if more money was recovered than was spent on investigations, the GDNs predicted this would rarely be the case. One respondent said that, for this reason, the existing arrangements better incentivise network activity to tackle theft compared to the proposal.
Respondents also suggested that the proposal could incentivise the pursuit of larger commercial theft cases, at the expense of other cases which may be complex or where the value of recoverable gas is small.
Northern Gas Networks said that in 2013 it identified 17 cases of theft of gas (theft in conveyance cases) and nine consumers were billed for theft of gas, but no money was recovered. Alternative models suggested included cost recovery for efficient investigations or a framework based on the existing shrinkage model.
Ofgem decided that the current gas theft arrangements for GDNs under SLC 7 should stay in place for the remainder RIIO-GD1 until 2021 and to enhance the current reporting requirements to gather more information on GDNs’ investigations and the money that they are able to recover. 
</t>
  </si>
  <si>
    <t>The Frontier Economics study considers the role that gas infrastructure could play on the path to a climate-neutral Europe, looking at 8 European countries (Belgium, Czech Republic, Germany, Denmark, France, the Netherlands, Sweden and Switzerland). The study notes that there is a wide-ranging and well-established Europe-wide gas transportation system, with gas transmission capacity greatly exceeding electricity transmission capacity (by a factor of almost 1000). It is also noted that significant gas storage exists in the 8 countries considered (550 TWh) - enough to cover today's average gas demand in these countries for more than three months. Further, existing transport capacity can provide access to low-cost renewable energy sources outside European territory. The study concludes that achieving decarbonisation targets without gas storage is technically challenging and prohibitively expensive given the need for storage over seasonal timespans to match intermittent renewable electricity supply with winter peak demand for heat. Frontier also conclude that use of gas networks to transport gas to final consumers leads to savings in system costs as it avoids substantial investments related to electrifying end-user appliances, expanding electricity networks and requiring an even higher mobilisation of renewable energy potential. Their calculations show the 8 countries considered could save between 30 and 49 billion euros per year in 2050 through the continued use of gas networks. Assuming equal per capita savings across Europe could imply total savings of between 1,300 and 2,100 billion euros between today and 2050, assuming a linear path. The study also notes the benefits of this approach for security of supply as it could cover energy demand in cases of supply shortfall or extreme demand and the interconnectivity of the European gas network would allow for a diversified supply portfolio. It is also noted the public acceptance would be greater for the use of existing gas networks (that are largely underground) compared to major (largely overground) electricity network extensions.
The report concludes by recommending policy such that options are kept open to allow for a mix of energy sources and technologies; creation of a level playing field for all technologies; explicit (temporary) support is considered for renewable gas; the role of stakeholders is clarified; cross-border trade of renewable gas is facilitated; and the interoperability of international systems is ensured.</t>
  </si>
  <si>
    <t xml:space="preserve">SSE contribute large sums of money to local communities particularly in the areas of their off-shore windfarms. They made a commitment in 2012 to provide community benefit for new wind farms to local communities for the lifetime of the wind farm. Their ambition is to make sure every single penny of that money is spent wisely; it makes a difference and reflects the priorities of local people. They think the best way to achieve this is for the grant decision to be made by local people. SSE has a dedicated team of experienced Community Fund Managers who support the panels of the local and sustainable development funds to deliver the grant programme. They have moved to a locational working model with fund managers based out of two hubs, in Inverness in the north and Glasgow in the south. In addition to being close to the communities, this approach has allowed for better collaboration with other funders and the sharing of best practice.
Calor invite bids for a share of a total grant pot of £70,000. They offer three levels of funding, depending on project size. There are 21 prizes: 10 x £5,000 grants, 6 x £2,500 grants and 5 x £1,000 grants available to rural projects off the mains gas grid. Those projects with the most public votes in each funding category go through to the finalists’ stage, where they’ll be scored by a panel of impartial judges to select the winners. Scoring is based on impact (40%), sustainability (35%), submission (15%)  and originality (10%).
The Shell Foundation supports pioneering social enterprises and institutions that serve low-income communities across Africa and Asia lacking access to affordable energy and transport services. Its independence from Shell is maintained through: A mixed board of trustees, including senior Shell leaders and leading figures from sectors relevant to international development with no previous link to Shell. The creation of an endowment, governed by the board of trustees, to fund our operations
A set of business principles to which our staff, board and partners are held accountable, that includes a commitment to protect our independence and is supported by a robust control framework to ensure these principles are followed. Regular reports that assess their performance against pre-defined impact targets and milestones. Transparent protocols to govern how and when they are able to leverage support from Shell in support of our charitable goals.
The NGN Community Promises Fund, which is now in its second year, offers grants of between £1,000 and £10,000 to third sector organisations and community groups with innovative approaches to delivering sustainable initiatives associated with Energy Saving, Fuel Poverty, Carbon Monoxide Awareness and STEM (science, technology, engineering and maths) subjects across areas of the north of England served by NGN. The community projects include a whole host of innovative campaigns, from supporting vulnerable people with dementia access the Priority Service Register (PSR) to organising Carbon Monoxide (CO) awareness sessions and provide information on being more energy efficient. Leeds Community Foundation (LCF), a charity dedicated to creating positive change in local communities, will distribute the grants.
ScottishPower support various education and training programmes; working with school children, school leavers and graduates, to encourage young people to consider studying science, technology, engineering and maths (STEM) with a view to pursuing a career in the power sector. They also educate young people about electrical safety, through our award winning PowerWise (opens in a new window) programme. PowerWise is a free, interactive teaching resource linked to the English, Welsh and Scottish national curricula, and is available to school teachers to help educate pupils on the importance of staying safe around electricity. As part of the operation of our onshore windfarms we support over 30 community benefit funds; empowering communities spread across the UK to control how this money is spent to best serve the needs of the local area. During 2018, ScottishPower Renewables gave more than £5.2 million to local communities neighbouring its windfarms.
</t>
  </si>
  <si>
    <t>The origins of the Shell Foundation lie in Shell’s strategy to respond to popular demands in the 1990s that energy companies contribute more widely to sustainable development. The company established an independent foundation with the mandate to work across the public and private sector to find long-term solutions to global development challenges linked
to energy and mobility.  Shell did not rush into setting up
a foundation: it held 40 round-table events over 18 months with international opinion leaders to discuss how to do more valuable work in environmental and social issues. Independence was a key criterion. To give this independence a clear headstart, Shell gave its foundation a $250 million endowment to which it adds an annual donation. The principle is further enshrined through the foundation’s governance structure, which includes a mixed board of trustees (three Shell/former Shell executives and three experts from the field of international development) and a publicly-available Business Principles document that all Shell Foundation staff, grantees and any collaborators within Shell must agree to. Over the years, the foundation has developed further robust processes to ensure all interactions with shared stakeholders are aligned entirely with Shell Foundation’s charitable objectives.’ 
The wholesaler organisation NISA supplies goods to local shops, mainly convenience stores, run by its members. The NISA foundation, Making a Difference Locally (MADL), is funded by sales of certain badged goods in member shops. A percentage of the spend on these branded and promoted goods goes to the foundation and can be called upon by the member retailer to be donated to a local cause. By using a name for the charity that reflects its purpose but does not refer to the corporate parent, NISA ensures that credit for funds donated can go to the nominating member. 
The ASDA Foundation currently has 11 trustees, who are also the foundation’s members. They may be appointed by the trustees or by ASDA Stores Ltd. The Chair of the trustees is appointed from among the trustees and has a casting vote in the event of an equality of votes.
The Chair is normally appointed for a term of three years, which can be renewed. Under the terms of the conflict of interest policy, where the Chair is an employee of ASDA Stores Ltd the Deputy Chair must be an independent trustee. The board of trustees will normally comprise between eight and 12 trustees, and will be constituted as follows:
• At least four trustees will be employees of ASDA Stores Ltd
• At least four trustees will not be employees of ASDA Stores Ltd (‘ independent trustees’).
Trustees must retire from the board after three years in office, but are eligible for re-election.
The Ove Arup Foundation was created by the engineering, planning, design and professional services firm with the objective of ‘the advancement of education directed towards the promotion, furtherance and dissemination of knowledge of matters associated with the built environment’. The trustees are drawn from past and current senior members of the company, supplemented by external advisors; all are appointed by the company. A company employee handles the administration.
The company is also the corporate trustee of the Ove Arup Partnership Charitable Trust, which makes grants, including a substantial annual donation to the foundation. Two directors of the corporate trustee are also trustees of the foundation. Yet the company and foundation are kept distinct in what they do and in how they appear. For example, they do not share a logo. The company respects the independence of the foundation to the extent that the foundation even occasionally works with the company’s competitors. This freedom to advance ideals without the constraint of commercial concerns is valued by both the foundation and the company, and is seen as an advantage of this model, although not the driver.
The Berkeley Foundation is the corporate umbrella for the Berkeley Group’s charitable work. Funds come from staff activities, sponsorship raised by staff, and donations from individuals and other companies. The group matches staff donations, provides core funds and overheads, and enables and encourages donations of staff time. In return staff are actively involved in deciding how some of the money is spent. The group’s core business is property development and much, though not all, of the foundation’s work
is aligned. For example, the foundation helps those facing homelessness and offers apprenticeships in the company’s business for young unemployed people. There are strategic partnerships with Shelter, Crisis and others. Designated charities chosen by the company and employees include those helping people with disabilities and life-limiting illnesses. A Community Investment Fund brings in a wide range of other charities for one-off grants. The foundation and the group are both careful not to compromise the charity’s work by allying it too closely to the group’s business, but all trustees are appointed from within the company.
Greggs Foundation receives ‘at least’ 1% of the company’s pre-tax profits per year as well as money raised by and through the Greggs shops. It generally makes grants through a group of programmes ranging from very small amounts of around £500 through staff committees to larger grants of as much as £45,000 over three years to established charities. The foundation took on management of the company’s Breakfast Club scheme in 2009. The company had started the club programme in 1999 with the aim of providing a free, nutritious breakfast for primary school children in areas of particular social disadvantage. Schools receive bread from Greggs, the business, and a small grant from the foundation. Now supporting over 360 clubs, Greggs Foundation helps to provide over 20,000 free breakfasts every school day.
Registered in 1995, The Persula Foundation is an unusual corporate foundation in that it shares neither name nor branding with its donating company. At first the foundation received 5% of the profits of the Richer Sounds Company but this grew to an extremely generous 15% in recent years. Four of the six trustees are associated with the company, including founder Julian Richer. The company consciously does not seek to capitalise on its philanthropy; few if any of its customers realise that 15% of the profits from their spend go to a charitable cause. However, employees not only know about but are also actively involved
with the charitable activity. Any employee can suggest a charity to the foundation for potential funding, within its quite specific areas of interest (disability and homelessness, for example). Each year employees receive a birthday card and a ‘gift’ of a tapora mosquito net or similar donated in their name through one of the ‘good gifts’ schemes.</t>
  </si>
  <si>
    <t xml:space="preserve">Thames Water have a  Time to Give employee volunteering scheme: encourages employees to volunteer for charities that operate in the areas they may work or live - give all employees two volunteer days per year, in addition to their annual leave, so they can do just that.
United Utilities: encourage employee involvement by providing up to three days of paid volunteer leave per year, matching individual employee fundraising efforts to any UK-registered charity up to £250 per person per year, and covering the admin fees of payroll giving, or Give As You Earn. In 2017/18, employees delivered more than 3500 volunteering hours on company time – equal to a £70,000 investment by our business. </t>
  </si>
  <si>
    <t xml:space="preserve">Thames Water encourage and support their employees' own charitable giving by matching fundraising efforts (pound for pound up to £2,000. Last year, their employees raised nearly £67,000 for good causes, which qualified for over £54,000 matched funding from us.
In addition, employees are offered the facility to support their favourite charities with our payroll giving scheme, Give as you Earn.
To further increase their support for charitable causes and to encourage even more employees to  give as they earn, we contribute an additional 10 per cent to our employees donations. All administration costs are paid for by us, to ensure that every penny donated goes straight to the charities.
A strategic partnership with WaterAid, Thames Water's principal company charity. They’ve supported them since 1981, donating over £35million thanks to the help and generosity of our employees and customers. They’ve recently completed a four year project in Bangladesh, having raised £2.14 million to help more than 50,000 people access clean water and 53,000 people access to safe toilets.
In April 2017, UU ended a successful partnership with North West Air Ambulance (NWAA) and welcomed Macmillan as their new corporate charity. Thanks to our employees’ enthusiastic and innovative fundraising, and UU matched giving, we’ve donated £330,000 over four years to help operate NWAA helicopters and save lives. </t>
  </si>
  <si>
    <t>Under this commitment area, Enzen has reviewed Cadent’s approach with two different contextual backgrounds
a. In comparison with other GDNs
b. In comparison with corporates that provide a service (e.g. utility or telecoms)
Enzen has also taken a broader view of the UK corporate governance landscape relying on a number of publicly available reference documents including 2018 Corporate Governance Report for FTSE 350 by Grant Thornton.
Grant Thornton’s report indicates that UK is currently witnessing a battle to restore trust in business – after a succession of corporate collapses, governance failings and controversial pay awards have hit the headlines. All these developments – along with other, wider considerations – have influenced this 2018 corporate governance review, and its coverage of several new areas. In taking the review forward, Enzen has also taken into account additional factors such as ownership structure and public listing obligations which, in case of GDNs, will influence compliance with UK Corporate Governance Code.
Having reviewed Corporate Governance approach within the gas sector and also beyond we have concluded our findings as follows –
 All 4 GDNs are not listed and hence are not required to fully comply with UK CGC. Yet all 4 have referenced CGC in their corporate governance statements and shown varying degrees of compliance. The degree of compliance is reflective of their ownership structure, strength of their internal governance framework and their intent to be as transparent as a listed entity.
 Amongst the 4 GDNs, Cadent has gone to the farthest in terms of seeking best practice based on UK CGC.
 Outside of the GDNs, Northumbrian Water have taken an approach quite similar to Cadent. Amongst our comparator group, National Grid and British Telecom seem to be leading here.</t>
  </si>
  <si>
    <r>
      <t xml:space="preserve">2018 Feedback from suppliers has indicated that the work we have done:
- sharing details information on the extent of issues experienced by Cadent and our contractors relating to smart meters
- sharing data on gas incidents in each LDZ so that suppliers can monitor the performance of their own contractors
- 
has been positively received and that Cadent are 'leading the way' in this area, providing more comprehensive information than other GDNs.
From: EDF, BG, N-Power, Energy UK, Scottish Power, OVO, Utility Warehouse
</t>
    </r>
    <r>
      <rPr>
        <sz val="11"/>
        <color theme="1"/>
        <rFont val="Calibri (Body)"/>
      </rPr>
      <t>2019 Feedback: The feedback continues to be extremely positive, with a consensus amongst respondents that Cadent has been proactive, collaborative and responsive and has gone above and beyond industry expectations (and other networks) with respect to communication and industry leadership. Several referenced Cadent's proactive response in addressing operational / safety issues with suppliers, with many referencing a gas installation video circulated. Several respondents noted that there had been material improvements by Cadent over the last year or two with respect to the quality of the information provided.</t>
    </r>
  </si>
  <si>
    <r>
      <rPr>
        <sz val="11"/>
        <color theme="1"/>
        <rFont val="Calibri (Body)"/>
      </rPr>
      <t xml:space="preserve">
AT the Hydrogen roundtable in September 2018, BEIS was very positive about hydrogen support in government and keen to know thoughts on next steps. She also referenced work in BEIS to consider regulatory and market arrangements to support blending. There was discussion generally about blending and support for hydrogen or green gas incentive on suppliers. Hydrogen isn’t just about transport any more, with heat dominating thinking at present. A report commission for BEIS and published in December 2018 (Industrial Fuel Switching Market Engagement Study) considers the technical potential for fuel switching in 2030 and 2040 when only one alternative fuel type is considered across all applications and concludes that hydrogen has the highest potential overall. 
At a meeting with Ofgem on HyNet in January 2019, Ofgem  challenged  the barriers to other parties building, owning and operating the main network elements of the project (i.e. pipeline), but seemed to acknowledge our point that in this case, there was insufficient additional value to outweigh the increased complexity and delivery risk. They were keen to understand where the gap between Hydrogen shadow price and actual cost would be funded and also why there wouldn’t be a Hydrogen shipper as there is with methane . Acknowledged the complexities with varying levels of lower CV hydrogen entering at multiple points. They noted the criticality of Hydeploy and Future Billing Methodology projects and that funding may need to be flexible and from external sources including taxation. 
At meetings of the GMCA Green Summit Energy Group in October and December 2018, there was general acceptance of the challenge of heat, and support and awareness for hydrogen. Their target is to be carbon neutral by 2038. Retrofitting district heating is seen as big challenge, and Civic Quarter project is failing to get buy in from domestic side due to cost.
AT our meeting with Birmingham City Council in November 2018 they said that they were keen to promote a mosaic of fuels in response to air quality issue and as a way of making their Clean Air Zone work, recognised the need for a joined up regional approach on air quality and were keen to look at role hydrogen can play moving forwards. They noted that the Commonwealth Games athletes village will require new gas infrastructure (and were interested in possible hydrogen trial).
Liverpool City Region Metro Mayor Steve Rotheram, talking about Cadent's HyMotion report, said: “This report from Cadent is a valuable piece of evidence in our journey towards a hydrogen economy. It shows how we can use network-delivered hydrogen across the North West to make fuel cell technology a viable option for HGVs, trains, buses and cars, alongside other proposed technologies.”
</t>
    </r>
    <r>
      <rPr>
        <sz val="11"/>
        <color theme="1"/>
        <rFont val="Calibri"/>
        <family val="2"/>
        <scheme val="minor"/>
      </rPr>
      <t xml:space="preserve">
</t>
    </r>
  </si>
  <si>
    <t>Socio-economically, the proposed HyDeploy trial sites have higher levels of poverty, low educational attainment, and deprivation than Ward level average and regional average. Both trial areas have long histories of industry, particularly coal mining, and have faced economic difficulties due to the gradual decline of these industries in the 20th century. An online survey was administered, resulting in a representative dataset of 700 responses. A face-to-face survey was undertaken in towns demographically similar to the trial areas, resulting in a second dataset of 102 responses with qualitative and explanatory data. When asked out of ten, how much they supported the introduction of hydrogen as a fuel for the UK, and for their local area and how much they would support a 20% blended hydrogen trial taking place, the combined, overall support variable had a mean of 7.09. The strongest predictors of overall support for hydrogen were found to be (1) initial knowledge of hydrogen (2) the perceived impact of 20% hydrogen on the environment (3) the perceived impact of 20% hydrogen on safety and (4) initial worries about hydrogen. For the majority of participants who discussed their overall support for and evaluation of the possibilities of hydrogen, support was a trade-off between safety, cost to the consumer, and benefits for the environment. For most, these were in order of importance: safety, then cost, then environment. Participants were asked: Do you value hydrogen as a fuel for UK homes and businesses, and would you be willing and able to pay more for it than you currently pay for mains gas? In the paper survey, 36% of participants said they valued hydrogen, but would not be willing or able to pay more for it. A further 31% responded that they both valued it and were willing to pay more, but were not able to. Overall, 67% of the paper survey sample were not able to pay more for hydrogen. In the online survey, 40.1% of participants responded that they value hydrogen but are not willing or able to pay more, and 23.3% said they valued it, were willing to pay more, but not able to. Overall, 63.4% of the online survey sample were not able to pay more. In other words, although only a very small amount of participants (9.1% in online survey, 8% in paper survey) said they did not value hydrogen at all, a majority indicated that they would not be able to pay more for it. Even among those who could afford to pay more for hydrogen there was an emphasis that this could only be a small addition to their current bills. In sum, the majority were clear and unambiguous that any increase to their energy bills as a result of using hydrogen would be unacceptable.</t>
  </si>
  <si>
    <t>Stated preference survey to estimate customers' willingness to pay for improvements in the service provided by Cadent - covering domestic and non-domestic customers. Consistent with other survey methods, they found that customers give lower valuations when they valued the whole package at once (in a contingent valuation (CV) exercise) than when they valued trade-offs between individual attributes (in choice experiments (CE)). As such, WTP estimates for individual services were scaled based on the more conservative CV approach. The scaled domestic WTP for an increase in the proportion of gas that comes from green sources (compared to 0.5%) was £3.01, £5.48 and £6.23 for 1%, 1.5% and 2% respectively.
For non-domestic customers, the scaled WTP was zero, but the CE estimate provides an upper bound of £14.50 for every percent increase in the proportion of gas from green sources.
Socio-economically, the proposed HyDeploy trial sites have higher levels of poverty, low educational attainment, and deprivation than Ward level average and regional average. Both trial areas have long histories of industry, particularly coal mining, and have faced economic difficulties due to the gradual decline of these industries in the 20th century. An online survey was administered through an online survey response collector, resulting in a representative dataset of 700 responses. A face-to-face survey was undertaken in towns demographically similar to the trial areas, resulting in a second dataset of 102 responses with qualitative and explanatory data. When asked out of ten, how much they supported the introduction of hydrogen as a fuel for the UK, and for their local area and how much they would support a 20% blended hydrogen trial taking place, the combined, overall support variable had a mean of 7.09. The strongest predictors of overall support for hydrogen were sound to be (1) initial knowledge of hydrogen (2) the perceived impact of 20% hydrogen on the environment (3) the perceived impact of 20% hydrogen on safety and (4) initial worries about hydrogen. For the majority of participants who discussed their overall support for and evaluation of the possibilities of hydrogen, support was a trade-off between safety, cost to the consumer, and benefits for the environment. For most, these were in order of importance: safety, then cost, then environment. Participants were asked: Do you value hydrogen as a fuel for UK homes and businesses, and would you be willing and able to pay more for it than you currently pay for mains gas? In the paper survey, 36% of participants said they valued hydrogen, but would not be willing or able to pay more for it. A further 31% responded that they both valued it and were willing to pay more, but were not able to. Overall, 67% of the paper survey sample were not able to pay more for hydrogen. In the online survey, 40.1% of participants responded that they value hydrogen but are not willing or able to pay more, and 23.3% said they valued it, were willing to pay more, but not able to. Overall, 63.4% of the online survey sample were not able to pay more. In other words, although only a very small amount of participants (9.1% in online survey, 8% in paper survey) said they did not value hydrogen at all, a majority indicated that they would not be able to pay more for it. Even among those who could afford to pay more for hydrogen there was an emphasis that this could only be a small addition to their current bills. In sum, the majority were clear and unambiguous that any increase to their energy bills as a result of using hydrogen would be unacceptable.]                       NERA and Traverse were commissioned by Cadent to "triangulate" the willingness to pay evidence prepared. The £ valuation assigned to each % of green gas per customer per year, on average across all regions was as follows. For a change in service level from 0.5% to 1%, low (L), central (C) and high (H) domestic customer valuations were: £6.01 (L &amp; C) and £8.51 (H). In fact the high case valuation of £8.51 applies across all service levels. For 1% to 1.5%, the low and central case valuation for domestic customers is £4.95 and for 1.5% to 2% it is £1.49. They found that WTP was higher than average in NW England and lower than average in the West Midlands, N.London and the East of England. For non-domestic customers across all service levels, the valuations were £0 (L) and £14.50 (C &amp; H). WTP was found to be higher than average in NW England, West Midlands and the East of England and lower than average in N.London.</t>
  </si>
  <si>
    <t>Quality Experience Participants were supportive of Cadent’s
commitment to go beyond its legal responsibilities. They were
pleasantly surprised by Cadent’s social action.
Several customers wanted to see Cadent be more transparent with its
motivations for doing this work, e.g. new gas connections add customers.
Cadent is benefitting from growing their gas network, and participants
think that they should be honest about this.
Several customers were concerned about customers footing the bill for
these [social] initiatives, especially when they felt Cadent was not being
transparent about its motivations.
The quantities felt arbitrary to the participants. They want Cadent to make
clear how these numbers were decided.
There were mixed views and mixed support for Cadent’s efforts to address fuel
poverty and protect vulnerable customers. Participants landed on why
questions: why that number? Why this action? Why is Cadent doing this?
Participants suggested several ways in which Cadent could improve these
aspects of the plan, including:
1 Echoing general concerns about the plan, participants felt that
benchmarking, context, and most transparent rationale would improve
the clarity of the fuel poverty and vulnerable customer commitments.
2. Similar to customer forum members, participants suggested that Cadent
provide a clear means testing approach.</t>
  </si>
  <si>
    <t>Our approach of choosing a strategic partner in an area related to our work is followed by other companies in energy and in other sectors: 
• Our approach is based on National Grid’s, who also partner with the Alzheimer’s Society. National Grid’s previous partnership was with Macmillan, and employees raised over £500,000 over two years to fund 2500 emergency fuel grants for people had had received a cancer diagnosis.
• Npower and Macmillan began their chosen charity partnership in 2004. In 2007 it launched the Npower Macmillan fund supporting people living with cancer by capping their energy bills and writing off debt. 2014 saw them celebrate 10 years in partnership and also launch the Energy Advice Team, a dedicated support team offering advice to people with cancer who are struggling to pay their utility bills. By 2015 they had given over £8 million to the partnership, helping over 32,000 UK households affected by cancer. Npower have pledged to increase the funds raised each year for their charitable partner so they were higher than the previous year and so on.
• Tesco’s current partnership involves 3 major charities, Cancer Research UK, Diabetes UK and the British Heart Foundation. The four have pledged to work together over 5 years until 2023 to encourage more people to eat more healthily. Tesco aims to achieve this by promoting healthier choices in-store and online and by supporting the charities to spread healthy lifestyle messages to its customers. Data from Tesco’s Clubcard Loyalty scheme will allow the partners to study the impact of their work and understand how to influence consumers to make long term changes.
Data gathered by the London Benchmarking Group (which sets standards for corporate social responsibility) showed that more than 70 per cent of its members gave strategically, compared to 20 per cent who made in ad-hoc donations. 
Based on this, we believe that companies now are leaning far more towards long-term strategic partnerships, and that this represents best practice.
Generally speaking, banks and building societies, supermarkets, utilities providers, phone companies and car manufacturers are known historically to offer match funding schemes. For example:
• Lloyds Banking Group will match up to £500 for fundraising events each calendar year for employees 
• Whitbread will match up to £750 per employee or up to £1,500 for group fundraising
• G4S match the funds raised by employees for local charities or community projects up to £500 per application
Royal Mail match fund employee fundraising for eligible charities or good causes of up to £200 per year</t>
  </si>
  <si>
    <t xml:space="preserve">Initial discussions were facilitated regarding the need for, and scope of,  an entry pricing methodology review. Initial thoughts were shared regarding potential options for cost recovery and cost reflective charging. </t>
  </si>
  <si>
    <t>“The current distribution network pricing methodologies are a barrier to entry gas as they do not facilitate entry capacity investments.” Agree / Disagree?
“The methodologies are designed to accommodate gas demand, and are not able to accommodate large scale decentralised gas production.” Agree / disagree?
There was a general discussion about how costs could be socialised and how to structure a cost reflective entry charge.</t>
  </si>
  <si>
    <r>
      <t xml:space="preserve">Participants included </t>
    </r>
    <r>
      <rPr>
        <sz val="11"/>
        <color theme="1"/>
        <rFont val="Calibri (Body)"/>
      </rPr>
      <t>(based on list of email addresses of ticket holders, so not complete)</t>
    </r>
    <r>
      <rPr>
        <sz val="11"/>
        <color theme="1"/>
        <rFont val="Calibri"/>
        <family val="2"/>
        <scheme val="minor"/>
      </rPr>
      <t>: Richmond &amp; Wandsworth Council, ULC Robotics, WRc plc, GallifordTry, AMT-SYBEX, Ayming, Westminster Council, Sheffield University, UK Power Networks, TRIIO, City of London Corporation, Royal Borough of Kensington &amp; Chelsea, Transport for London, Royal Borough of Windsor &amp; Maidenhead, Middlesbrough College, Harrow Council, Utility customer Service Management Ltd, Ealing Council, Newington Communications, ControlPoint, Energy Networks Association, Morrison Utility Services, Copper Consultancy, Kent County Council, London Assembly, Steve Vick International, Macquarie, Thames Water, Energy &amp; Utilities Alliance, Dods Group, Skanska.</t>
    </r>
  </si>
  <si>
    <t>We commissioned Traverse to engage with 37 customers in vulnerable situations and professionals working with such customers to understand their needs and preferences to support our business planning process. The overarching key finding was that customers in vulnerable situations are individuals and, as such, have individual needs and preferences and should be approached on a needs basis.</t>
  </si>
  <si>
    <t>The interviews sought to understand the needs and expectations of Cadent to safeguard CIVS and accommodate heir circumstances. Topics covered included identification, the PSR, partnerships, alternative cooking and heating solutions during interruptions, safety in the home, tailored services, engagement and communication.</t>
  </si>
  <si>
    <t>Topics covered: 
- Identification
- PSR
- Needs, preferences and safeguarding knowledge
- Partnerships
- Alternative cooking and heating solutions during interruptions
- Safety in the home
- Tailored services insights
- Engagement and communication</t>
  </si>
  <si>
    <t>Interviews with 18 professionals who support CIVS, 14 telephone interviews with customers themselves (across the PSR categories), and 2 focus groups with 3 customers and 2 professionals. 
Organisations involved: Maggie's Trust, Disabled Living, Age UK/East London, Hackney Playbus, Alzheimer's UK, Leicestershire Police Against Scams, Cambridgeshire Council, Part-Sight, Sense, Royal Association for the Deaf, Islington Chinese Association.
Professionals included: NHS nurse, district nurse, private care worker, therapist, social worker, housing support worker and advocate /mentor.</t>
  </si>
  <si>
    <t>GP Strategies and ttiglobal were commissioned to engage planned works customers across the UK GDNs, testing appointment setting for gas restoration and the implementation of a new GSOP. 2,095 planned works customers were surveyed, of which 1,014 were Cadent customers. Overall, planned works customers were largely in agreement that the current process of turning their gas supply back on is working well with no changes required to improve the process. Of the few that wanted to see improvements, most preferred an update by text rather than being offered a time slot.</t>
  </si>
  <si>
    <t>Customers were asked about the gas replacement work that had affected them and for how many hours they were interrupted. They were asked how happy they were with: the effort to inform them about the gas replacement work; and that their gas supply was restored as soon as possible. The survey also explored what could have improved the process for getting their gas supply restored e.g. update by text/phone/email or timeslots. Customers were also asked what they would like if we fail to meet the appointment time to get their gas back on.</t>
  </si>
  <si>
    <t>How happy are you with the effort to inform you about the gas replacement work that affected you?
How happy were you that your gas supply was restored as soon as possible?
For how many hours was your gas supply interrupted?
Thinking about getting your gas supply back on once we had replaced the gas main, what options, if any, would have improved this process?
If update by text/phone/email was chosen, what would your preferred method for advising when your gas is being turned back on?
If a timeslot was chosen in response to the previous question, what sort of timeslot would you like?
If we fail to meet the appointment time to get your gas back on, in addition to providing a revised time for your appointment, what else should we do?</t>
  </si>
  <si>
    <t>Accent was commissioned to understand how well the needs of customers in vulnerable situations are met by the GDNs, and assess if revised or additional GSOPs, specifically for customers in vulnerable situations.  They sought views through 16 telephone interviews with stakeholders working with, or in the interests of, CIVS (representatives of Gas Network partner agencies consumer bodies, charities and other relevant organisations). Overall, it was agreed that the GSOPs are, broadly, fit for purpose and do not require wholesale change. However, a number can be improved and there is stakeholder support for enhancements.</t>
  </si>
  <si>
    <t>As part of the stakeholder telephone interviews, views were sought on a number of existing GSOPs and whether they were appropriate or could be improved: GS3 (heating and cooking facilities for PSR), GS1 (supply restoration), GS2 (reinstatement of customers' premises), GS13 (notification in advance of planned supply interruptions customers). In addition, automatic payment was discussed as a potential improvement to existing GSOPs. Potential new GSOPs wee also discussed with respect to face to face appointments; guaranteed appointment times; and additional support (e.g. hot food, shower facilities, alternative accommodation).</t>
  </si>
  <si>
    <t>Stakeholder engagement to establish support for potential new / revised GSOPs:
- GS3: heating and cooking facilities for PSR customers
- Improving GSOPs - automatic payment
- Potential new GSOP: face to face appointments
- Potential new GSOP: guaranteed appointment times
- Potential new GSOP: additional support (e.g. hot food, shower facilities, alternative accommodation)
- GS1: supply restoration
- GS2: reinstatement of customers' premises
- GS13: notification in advance of planned supply interruptions</t>
  </si>
  <si>
    <t xml:space="preserve">The first round of customer forums was held at three locations (London, Manchester, Birmingham) involving 96 customers. The forums are designed to be ongoing conversations with customers, with engaged discussions around the role of Cadent within society. The first customer forum focused on safeguarding and supporting customers in vulnerable situations to inform these sections of the RIIO-2 business plan. Within these themes, we customer expectations and priorities. </t>
  </si>
  <si>
    <t>What do customers expect from Cadent in relation to safeguarding?
What should Cadent do to help customers in vulnerable situations?
What would customers like Cadent to prioritise in safeguarding?
What are the reasons behind customers' priorities?</t>
  </si>
  <si>
    <t>Responsibility: respondents were asked how Cadent fitted into the picture of cause and responsibility with respect to CO and fuel poverty. They were encouraged to consider Cadent's responsibility for safeguarding and its responsibility as a private, regional monopoly.
Appetite for future options: Participants were presented with four or five (costed / quantified) options for actions that Cadent could take to address CO / fuel poverty. Participants voted and provided the reasons for their choice. This was followed by a group discussion and additional options cold be suggested.</t>
  </si>
  <si>
    <t xml:space="preserve">The third round of customer forums was held at four locations (Ipswich, London, Manchester, Birmingham) involving 104 customers. The forums are designed to be ongoing conversations with customers, with engaged discussions around the role of Cadent within society. The third customer forum focused on planned and unplanned interruptions and public and private reinstatements to inform these sections of the RIIO-2 business plan. Within these themes, we investigated how customers are impacted and what level of customer service they think we should provide. </t>
  </si>
  <si>
    <r>
      <rPr>
        <u/>
        <sz val="11"/>
        <color theme="1"/>
        <rFont val="Calibri (Body)"/>
      </rPr>
      <t>Planned and unplanned interruptions</t>
    </r>
    <r>
      <rPr>
        <sz val="11"/>
        <color theme="1"/>
        <rFont val="Calibri"/>
        <family val="2"/>
        <scheme val="minor"/>
      </rPr>
      <t xml:space="preserve">
Customers were guided through different questions about the current service during planned and unplanned interruptions and new ideas Cadent are considering around: communication, length of interruption, provisions and timeslots to get gas back on.
</t>
    </r>
    <r>
      <rPr>
        <u/>
        <sz val="11"/>
        <color theme="1"/>
        <rFont val="Calibri (Body)"/>
      </rPr>
      <t>Public and private reinstatements</t>
    </r>
    <r>
      <rPr>
        <sz val="11"/>
        <color theme="1"/>
        <rFont val="Calibri"/>
        <family val="2"/>
        <scheme val="minor"/>
      </rPr>
      <t xml:space="preserve">
Discussions on public reinstatement focused on: impact of public reinstatement on customers, communication, and multi-utility working.
Discussions on private reinstatements focused on quality and duration of works.</t>
    </r>
  </si>
  <si>
    <t xml:space="preserve">The pop-up community activities sought to explore customers' attitudes towards sustainability and their expectations of organisations more generally. Customers' views on Cadent's current and proposed plans, including the level of ambition were discussed, as was customers' trust in Cadent and whether it will deliver the plan. </t>
  </si>
  <si>
    <t>2 days of activities with 29 customers:  17 women &amp; 12 men.  
7 18-24 year olds, 10 35-54 year olds and 12 55+ year olds. 8 from the West Midlands, 4 from North West, 13 from the East of England and 4 from North London.</t>
  </si>
  <si>
    <t>We commissioned NERA and Traverse to design,  implement and analyse a stated preference survey to estimate domestic and non-domestic customers' willingness to pay for improvements in our service. Twelve different service attributes were considered. These covered issues relating to interruptions (probability, length and timeslots for restoration); the environment (leakage; green gas, clearing up disused sites); reinstatements (duration and number) and supporting the vulnerable and fuel poor (provisions during an interruption and connecting fuel poor to the network).</t>
  </si>
  <si>
    <t>The surveys consisted of twelve attributes related to the service provided by Cadent Gas, which were grouped into three sets of attributes to ensure customers were presented with a manageable number of attributes at any one time. Customers were asked to choose a preferred service package from a number of options in each of these areas, given the associated bill impact. 
▪ First set of attributes:
– Restoring gas supply after short unplanned interruptions (3-24 hours);
– How long the short interruption lasts;
– Restoring gas supply after an unplanned interruption lasting more than 24 hours; and
– Offering customers time slots for restoring gas supply;
▪ Second set of attributes:
– Reducing the proportion of gas lost through leakage;
– Proportion of gas that comes from green sources;
– Clearing up disused sites; and
– Reducing the number of excavations in roads;
▪ Third set of attributes:
– Providing welfare services during interruptions;
– Measures to address fuel poverty;
– Connecting households in fuel poverty to the network; and
– Reducing the length of time it takes to carry out work.</t>
  </si>
  <si>
    <t xml:space="preserve">We commissioned NERA and Traverse to conduct research to inform our assumptions on the value of avoiding supply interruptions as part of the development of our business plan. This study used a revealed preference approach to estimate customers' willingness to pay to avoid supply interruptions.  791 interrupted customers were surveyed in order to understand the average cost that customers incur to mitigate the impact of an interruption, for example takeaway meals or purchase of alternative heating. </t>
  </si>
  <si>
    <t xml:space="preserve">In the survey, introductory questions explored whether respondents remembered or were affected by the interruption. The survey then focused on avertive actions taken: participants were asked about the degree of usage of alternative types of cooking, heating and hot water equipment and whether these were bought as a result of the interruption. The number of times any alternative equipment was used by customers and the duration of an item's use was also asked. The survey also included closed questions with options around other actions including additional travel, means of travel, accommodation and payment for accommodation, work and the length of these actions. Open questions on additional purchases or other actions taken during interruptions were also included. </t>
  </si>
  <si>
    <t>The focus groups formed the first component of the fieldwork, exploring the range of costs incurred by customers who had experienced interruptions, as well as other impacts associated with the interruption, such as time loss (for example in additional journey time to access services). This then informed the survey design.
In the survey, introductory questions on whether respondents remember or were affected by he interruption. The survey then focused on avertive actions identified from focus groups. Participants were asked about the degree of usage of alternative types of cooking, heating and hot water equipment and whether these were bought as a result of the interruption. The number of times any alternative equipment was used by customers and the duration of an item's use was also asked. The survey also included closed questions with options around other actions including additional travel, means of travel, accommodation and payment for accommodation, work and the length of these actions. Open questions on additional purchases or other actions taken during interruptions were also included. There were also demographic questions on gender, age group, ethnicity and SEG.</t>
  </si>
  <si>
    <t>Th Hydrogen Perceptions report was commissioned to characterise the two potential trail communities for HyDeploy2 and deploy a representative survey to ascertain customer perceptions of hydrogen held by people in areas with similar demographic, political and socio-economic characteristics. Therefore, whilst this report provided useful insights, it can not necessarily be used to infer views of hydrogen nationally. The report found that overall support for hydrogen was moderately high and support for a trial would be dependent on prior hydrogen knowledge and / or reassurances regarding impact on safety, home appliances, cost and energy performance.</t>
  </si>
  <si>
    <t>A final online sample of 700, representative of customers in the HyDeploy trial areas with regards to age, sex, income and housing tenure. This was supplemented by a paper survey of 102.</t>
  </si>
  <si>
    <t>We commissioned NERA  and Traverse to produce a report which "triangulates" the willingness to pay evidence previously prepared through desk based research and surveys. This brought together the conclusions from previous studies including: (1) the benefit transfer report, which used desk-based research to survey existing valuation evidence available from published sources; (2) the targeted benefit transfer study, focusing on estimating the economic value of extending the gas network to new customers; (3) the stated preference study; and (4) the revealed preference study focused on surveying customers about their experiences of actual gas supply interruptions. The objective was to draw on a range of estimates to improve the reliability of any business planning assumptions that we make.</t>
  </si>
  <si>
    <t>We commissioned NERA to estimate the social benefits of extending the gas network to off-grid communities or supporting fuel poor customers in obtaining connections to the gas grid. The report concludes that the value of providing a network extension is higher in rural areas and trends upwards over time due to growth of uptake. Furthermore, from 2030 onwards, the value of the extension depends upon the evolution of the mix of heating technologies.</t>
  </si>
  <si>
    <t>The main domestic survey consisted of 2,000 domestic customers, 500 in each of the four Cadent networks. A boost of 200 customers in fuel poverty was added to the main survey. A boost of 200 customers in vulnerable situations was also added to the main survey. The business survey consisted of 500 business customers, 125 in each of the four Cadent networks. Domestic survey graphs, n=2,022 and for the business survey, n=525.</t>
  </si>
  <si>
    <t xml:space="preserve">We commissioned Traverse to conduct a survey of 2,605 members of the public to understand views on certain aspects of our business plan in each of the 4 outcome areas (environment, quality experience, trusted to act for society and resilience). The survey revealed strong support for utilities working together to minimise disruption and for outstanding customer service, as well as providing useful information on the relative importance to customers of different types of information and different environmental initiatives. </t>
  </si>
  <si>
    <t>Participants were asked questions to understand their views and preferences on issues within each of the four outcome areas. On resilience, customers were asked which one single improvement we should make to reduce disruption the most. In relation to a "quality experience", customers were asked what level of service they'd love the most and how much they'd be willing to pay to ensure a vulnerable customer could get enhanced help if their gas stopped working. On the environment, customers were asked their relative preference for initiatives to achieve carbon neutrality and eliminate avoidable waste to landfill. Customers were also asked how much they knew about the decarbonisation challenge. Finally, for "trusted to act for society", customers were asked what the most important information to know about Cadent was and how we can help the customer / Cadent conversation flow. We also asked about their awareness of Cadent.</t>
  </si>
  <si>
    <t>Public survey. Public consultation (online &amp; paper survey)</t>
  </si>
  <si>
    <t>A resilient network: Which one single improvement could we make to reduce disruption the most?
A quality experience: Please tell us the level of service you'd love the most. Think of someone you know who might be in a vulnerable situation if their gas stopped working. How much would you be happy to pay on your annual gas bill to ensure they get enhanced help?
Improving the environment: Which one of these improvements do you love the most (carbon neutral / no avoidable waste to landfill)? Working out how to switch from fossil fuels to sustainable sources of heat and energy is critically important for the future. How much do you know about this challenge on a scale of 1 to 10?
Trusted to act for society: What's the most important information for you to know about Cadent? There are several approaches we can take to help the conversation flow. Which would you prefer?
Qualitative data: What would you like to see Cadent do more of?
Comments on: awareness of Cadent, customer service &amp; communication, efficiency &amp; improvements, environment, community involvement, Cadent as an employer, Gas bills, CIVS.
Cadent reputation: Before today, had you heard of Cadent? Following on from what you have learnt about Cadent today, please state to what extent you agree with the following 4 statements.</t>
  </si>
  <si>
    <t>Deducting the 304 Cadent employees from the public consultation sample of 2605.</t>
  </si>
  <si>
    <t xml:space="preserve">Customers who live in MOBs and have experienced unplanned interruptions in the last 18 months were asked about their priorities. We also sought to understand their experience of unplanned interruptions in MOBs, an their preferences for improving the process, provisions during an interruption and compensation. Customers were also asked what factors should be prioritised when replacing mains pipes. </t>
  </si>
  <si>
    <t>Workshops were held with 41 customers who live in MOBs and have experienced unplanned interruptions in the last 18 months. Both workshops took place in London, as the location with the greatest concentration of MOBs. The first workshop involved 34 customers. The second involved 24 customers (7 of which were new, the rest returning). No demographic quotas were applied but a broad mix of customers attended across the two workshops:
– A mix of men and women
– A mix of ethnicity (half non-white British)
– Majority (over 2 thirds) social renters, with some owners and private renters
– A mix of ages (ranging from 21 to 82 years old).</t>
  </si>
  <si>
    <t xml:space="preserve">We commissioned Traverse to engage with 83 customers in fuel poverty at deliberative workshops in Wolverhampton and Peterborough to understand their views on options for our business plan in relation to a number of areas of reliance to customers in fuel poverty or vulnerable situations. The most ambitious option (option 3) was chosen for each of CO awareness &amp; action, priority safety checks and fuel poor solutions (including income &amp; energy advice). The specific intention of this session was to ascertain the views of a different (typically hard to reach) group of customers to check if their views were consistent with other customer segments.
</t>
  </si>
  <si>
    <t>We sought views on our July draft business plan and held a number of exercises to gain input into further iterations. Topics discussed included: 
improving the environment (including future hydrogen and carbon neutral options), achieving a quality customer experience (including the length of, and provisions during, interruptions; and reinstatements); what trusted to act for society means and our obligations to customers and society; and safety and resilience (including our business plan options and how realistic / ambitious they are).</t>
  </si>
  <si>
    <r>
      <t xml:space="preserve">Asked to order 13 </t>
    </r>
    <r>
      <rPr>
        <u/>
        <sz val="11"/>
        <color theme="1"/>
        <rFont val="Calibri (Body)_x0000_"/>
      </rPr>
      <t xml:space="preserve">priorities </t>
    </r>
    <r>
      <rPr>
        <sz val="11"/>
        <color theme="1"/>
        <rFont val="Calibri"/>
        <family val="2"/>
        <scheme val="minor"/>
      </rPr>
      <t xml:space="preserve">by what was most important to them.
Explore whether options within each commitment are ambitious enough and identify and understand reasons behind their preferences for the following commitments:
</t>
    </r>
    <r>
      <rPr>
        <u/>
        <sz val="11"/>
        <color theme="1"/>
        <rFont val="Calibri (Body)"/>
      </rPr>
      <t>Identifying your needs</t>
    </r>
    <r>
      <rPr>
        <sz val="11"/>
        <color theme="1"/>
        <rFont val="Calibri"/>
        <family val="2"/>
        <scheme val="minor"/>
      </rPr>
      <t xml:space="preserve">
Raising awareness of the PSR
Partnerships with other organisations
Training of Cadent staff
Innovation around new technologies and services
</t>
    </r>
    <r>
      <rPr>
        <u/>
        <sz val="11"/>
        <color theme="1"/>
        <rFont val="Calibri (Body)"/>
      </rPr>
      <t>Getting customers back on gas</t>
    </r>
    <r>
      <rPr>
        <sz val="11"/>
        <color theme="1"/>
        <rFont val="Calibri"/>
        <family val="2"/>
        <scheme val="minor"/>
      </rPr>
      <t xml:space="preserve">
Reduced duration of interruptions
Welfare provisions during interruptions
Joining up the industry to better support customers in vulnerable situations</t>
    </r>
  </si>
  <si>
    <t>65 CIVS in total.
4 workshops: (47 participants) 13 participants with a chronic illness or physical impairment (Birmingham), 10 deaf participants (BSL users)(London), 7 participants with children under 5 (Birmingham), 7 participants of pensionable age (Birmingham), 10 blind and visually impaired participants (Manchester).
18 telephone interviews: 5 participants with mental health conditions, 5 participants with / carers of children  with developmental conditions, 5 participants with / carers of customers with dementia, 3 young carers / young adult households (all over 18 speaking retrospectively).</t>
  </si>
  <si>
    <r>
      <rPr>
        <sz val="11"/>
        <color theme="1"/>
        <rFont val="Calibri (Body)_x0000_"/>
      </rPr>
      <t>Participants were asked questions about a range of topics. On customer service, we explored what "great" looks like</t>
    </r>
    <r>
      <rPr>
        <sz val="11"/>
        <color theme="1"/>
        <rFont val="Calibri"/>
        <family val="2"/>
        <scheme val="minor"/>
      </rPr>
      <t xml:space="preserve">. We also asked about timeliness and communication with respect to reinstatements. We also tried to understand the level and type of service customers want during an unplanned interruption, including views on provisions, length of time without gas, and timeslots for getting the gas turned back on. We also asked for views on our options for addressing fuel poverty and carbon monoxide.
With regards to resilience, we sought to understand what risks customers prioritise when replacing mains pipes and how this is influenced by bill impact as well as views on minimum standards of service. 
On the environment, we discussed: whether the theft of gas should be a priority (and who should benefit from successful recovery), whether connecting off-grid communities was a good way to decarbonise (and who should pay for this) and customer views on our plans to make our business operations carbon neutral. </t>
    </r>
    <r>
      <rPr>
        <sz val="11"/>
        <color theme="1"/>
        <rFont val="Calibri (Body)_x0000_"/>
      </rPr>
      <t xml:space="preserve">
</t>
    </r>
  </si>
  <si>
    <t>We held our fifth customer forum in Ipswich, London, Birmingham and Manchester with 130 participants to get customers' views on their priorities on a range of issues. This cross section of customers discussed with us various options (some proposed by us, some suggested by them) in a deliberative style session. Key topics discussed included: minimum standards and compensation; options for raising PSR awareness; interruptions - both acceptable length and appropriate provisions; supporting customers in vulnerable situations; options for Cadent's objective to become a carbon neutral business, the merits of connecting off-grid communities; and roadworks information and communication.</t>
  </si>
  <si>
    <r>
      <rPr>
        <sz val="11"/>
        <color theme="1"/>
        <rFont val="Calibri (Body)_x0000_"/>
      </rPr>
      <t xml:space="preserve">Participants were asked questions about a range of topics. On minimum standards, customers were asked whether current standards and levels of compensation were appropriate. With respect to PSR awareness, customers were asked about their </t>
    </r>
    <r>
      <rPr>
        <sz val="11"/>
        <color theme="1"/>
        <rFont val="Calibri"/>
        <family val="2"/>
        <scheme val="minor"/>
      </rPr>
      <t xml:space="preserve">preferred package of options. For interruptions, we discussed which provisions customers feel Cadent should provide as a core package and how customers would like to be informed of the availability of those provisions as what an acceptable duration for interruptions was. We also </t>
    </r>
    <r>
      <rPr>
        <sz val="11"/>
        <color theme="1"/>
        <rFont val="Calibri (Body)_x0000_"/>
      </rPr>
      <t>explored if there is an appetite for Cadent’s engineers to be trained to do minor pipe and appliances repairs. On environmental options, we discussed Cadent’s commitments around becoming a carbon neutral business and the connection of off-grid communities. Finally, we discussed which communications methods customers prefer with respect to roadworks.</t>
    </r>
  </si>
  <si>
    <t>We commissioned BritainThinks to understand what it means for Cadent to be a trusted organisation and test the commitments associated with the outcome "trusted to act for society". Through deliberative workshops and telephone interviews, views were sought from 64 members of the public, 32 SMEs, 32 18-24 year olds, 20 CIVS, 10 stakeholders and 5 large businesses. Topics covered included customers bill transparency, dividend policy, executive and leadership pay, corporate and financial governance and the gender pay gap. Customers and stakeholders prioritised getting the basics right and giving back to society.</t>
  </si>
  <si>
    <t>Participants were asked what would most build trust that Cadent is acting for society, what Cadent should focus on and what "trusted for society" actually means for Cadent. Participants were then specifically asked about bill transparency, corporate and financial governance, profit, executive pay and the gender pay gap.</t>
  </si>
  <si>
    <t>1. Exploring spontaneous awareness of Cadent and initial impression when prompted with information.
2. Understanding drivers of trust in companies
3. Exploring what being "trusted to act for society" means and the factors that drive trust
4. Testing the commitments: bill transparency, corporate and financial governance, profit and dividends.
Executive pay and he gender gap was covered in the reconvened focus groups.</t>
  </si>
  <si>
    <r>
      <t xml:space="preserve">Workshops across Cadent's 4 regions: 
</t>
    </r>
    <r>
      <rPr>
        <u/>
        <sz val="11"/>
        <color theme="1"/>
        <rFont val="Calibri (Body)"/>
      </rPr>
      <t xml:space="preserve">64 members of the public </t>
    </r>
    <r>
      <rPr>
        <sz val="11"/>
        <color theme="1"/>
        <rFont val="Calibri"/>
        <family val="2"/>
        <scheme val="minor"/>
      </rPr>
      <t xml:space="preserve">(16 per workshop), spread of gender, age and SEG, BAME reflective of local area, min 4 per workshop lived in rural areas, mix of housing tenures, all solely or jointly responsible for bill paying.
</t>
    </r>
    <r>
      <rPr>
        <u/>
        <sz val="11"/>
        <color theme="1"/>
        <rFont val="Calibri (Body)"/>
      </rPr>
      <t>32 small and medium businesses</t>
    </r>
    <r>
      <rPr>
        <sz val="11"/>
        <color theme="1"/>
        <rFont val="Calibri"/>
        <family val="2"/>
        <scheme val="minor"/>
      </rPr>
      <t xml:space="preserve">, all with less than 250 employees, min 2 from secondary sector, min 2 from retail sector, min 2 from professional sector, none from public services. All participants responsible for their business's gas bill.
Participants from workshops in Norwich, Coventry and Barnet were reconvened at 6 focus groups on executive pay.
Two workshops with young people in Barnet and Coventry: </t>
    </r>
    <r>
      <rPr>
        <u/>
        <sz val="11"/>
        <color theme="1"/>
        <rFont val="Calibri (Body)"/>
      </rPr>
      <t>32 "future customers" aged 18-24</t>
    </r>
    <r>
      <rPr>
        <sz val="11"/>
        <color theme="1"/>
        <rFont val="Calibri"/>
        <family val="2"/>
        <scheme val="minor"/>
      </rPr>
      <t xml:space="preserve">: spread of gender and SEG, BAME: Liverpool x3, Coventry x6, Norwich x2, Barnet x 6. Min 4 per workshop lived in rural areas, No participants solely or jointly responsible for paying their gas bill.
</t>
    </r>
    <r>
      <rPr>
        <u/>
        <sz val="11"/>
        <color theme="1"/>
        <rFont val="Calibri (Body)"/>
      </rPr>
      <t xml:space="preserve">20 in-depth interviews with CIVS </t>
    </r>
    <r>
      <rPr>
        <sz val="11"/>
        <color theme="1"/>
        <rFont val="Calibri"/>
        <family val="2"/>
        <scheme val="minor"/>
      </rPr>
      <t xml:space="preserve">across 4 regions: minimum of 2 across following vulnerabilities (age (pensioners and young families), mobility, medically dependent equipment, dementia / mental health, communication (deaf / blind), temporary (e.g. post hospital recovery), carers, English as second language, fuel poor.
</t>
    </r>
    <r>
      <rPr>
        <u/>
        <sz val="11"/>
        <color theme="1"/>
        <rFont val="Calibri (Body)"/>
      </rPr>
      <t>15 in-depth tele interviews with stakeholders and large businesses</t>
    </r>
    <r>
      <rPr>
        <sz val="11"/>
        <color theme="1"/>
        <rFont val="Calibri"/>
        <family val="2"/>
        <scheme val="minor"/>
      </rPr>
      <t xml:space="preserve">. 
10 stakeholders: 2 UIPs and IGTs, 2 local and national govt, 2 emergency resilience services, 2 community groups / safeguarding charities, 2 shippers and suppliers.
5 large businesses: 4 heavy gas users (2 mineral product manufacturing, 1 trade body, 1 paper manufacturing), and 1 non-heavy user - legal sector.
</t>
    </r>
  </si>
  <si>
    <t>We sought email feedback from a number of stakeholders with an interest in the PSR and safeguarding to explore whether our plans in this area were appropriate. Issues covered included PSR awareness, staff training, partnerships and innovation. Rural England was supportive of our business plan ambitions and  looked forward to working in partnership to achieve them.</t>
  </si>
  <si>
    <t>We sought email feedback from a number of stakeholders with an interest in the PSR and safeguarding to explore whether our plans in this area were appropriate. Issues covered included PSR awareness, staff training, partnerships and innovation. Overall, the feedback received was positive.</t>
  </si>
  <si>
    <t>We sought email feedback from a number of stakeholders with an interest in the PSR and safeguarding to explore whether our plans in this area were appropriate. Issues covered included PSR awareness, staff training, partnerships and innovation. Overall feedback was that the plan was very positive and welcome, noting that the PSR needs to be focused not just on numbers but on capturing the right people.</t>
  </si>
  <si>
    <t>We commissioned Traverse to test the acceptability and affordability of Cadent's proposed plan amongst business customers. This consisted of an on-line / face to face survey of 504 business customers and in-depth qualitative telephone interviews with 45 business customers. This showed that the plan had achieved high levels of acceptability and affordability from a business customer perspective.</t>
  </si>
  <si>
    <t>Business customers were asked about the acceptability and affordability of Cadent's overall plan. If they said that the plan was unacceptable, they were asked to explain their response. If they said that it was neither acceptable nor unacceptable, they were asked what they would like to see in order to find it acceptable. Business customers were also asked to rate the acceptability of the outcome areas (environment, quality experience and resilience). Then, having learnt about the outcome areas, customers were asked as "informed customers" to rate the overall acceptability and affordability of the plan.</t>
  </si>
  <si>
    <t>Customers were asked about the acceptability and affordability of Cadent's overall plan. If they said that the plan was unacceptable, they were asked to explain their response. If they said that it was neither acceptable nor unacceptable, they were asked what they would like to see in order to find it acceptable. Customers were also asked to rate the acceptability of the outcome areas (environment, quality experience and resilience). Then, having learnt about the outcome areas, customers were asked as "informed customers" to rate the overall acceptability and affordability of the plan.</t>
  </si>
  <si>
    <t>We commissioned Verve to gather views on our plans to reduce our carbon footprint from 29 customers and 10 experts. We did this through an online forum with customers and stakeholders to discuss the  key components that we shared on our EAP. This included our intentions to support our employees to make a positive difference to tackling climate change.</t>
  </si>
  <si>
    <t xml:space="preserve">15 women, 10 men
7 18-34 year olds
11 35-54 year olds
7 55+ year olds
5 W. Midlands
7 North West
9 East of England
7 N. London
</t>
  </si>
  <si>
    <t>We commissioned Traverse to explore the acceptability of our plans and commitments in each of the three outcome areas (environment, quality experience and resilience) with 79 members of the public in regional focus groups. Participants were supportive of our plans for quality experience and resilience, but no consensus was reach on our environmental plans.</t>
  </si>
  <si>
    <t>We commissioned Traverse to explore the acceptability of our plans and commitments in each of the three outcome areas (environment, quality experience and resilience) with 20 "future customers" (16-18 year olds) in 2 focus groups. Participants were supportive of our plans for the environment and resilience, but questioned whether helping vulnerable customers was part our remit.</t>
  </si>
  <si>
    <t>Acceptability testing - fuel poor focus groups</t>
  </si>
  <si>
    <t>We commissioned Traverse to explore the acceptability of our plans and commitments in each of the three outcome areas (environment, quality experience and resilience) with 35 customers in fuel poverty in regional focus groups. Overall, participants were supportive of our plans in all three areas.</t>
  </si>
  <si>
    <t>Q1) In terms of the of the amount of alarms that we are proposing to give out, do you think that these numbers (along with advice on signs and symptoms) will make a positive step in driving CO safety across Cadents footprint? Do you feel that these numbers are ambitious enough? Is using partners with access to a broader customer range then Cadent the correct way of distributing these alarms e.g. Fire and Rescue services
Q2) Do you feel our proposal to repair or replace appliances that are unsafe for customers living in vulnerable situations the correct approach? Will it make peoples appliances and homes safer, especially for those that don’t have the finances to fix it themselves?
Q3) How supportive are you of our education strategy to target children in Year 2 through Safety Seymour and then in year 5/6 through the CO crew?
Q4) Do you feel that Cadent as a GDN should be involved in the strategies and approaches listed above for CO awareness?
Q5) Will the initiatives that we are hoping to carry out in GD2 raise awareness of CO and increase peoples safety of this silent killer?
Q6) Overall how would you describe our plans and proposals for GD2?
Q7) Is there anything else that we should be looking at with regards to CO over the next price control (2021-2026)?</t>
  </si>
  <si>
    <t>We asked Verve to interview a small number of expert stakeholders and ask for feedback on our plan</t>
  </si>
  <si>
    <t>We commissioned Enzen to compile a report on Cadent’s Trust and transparency commitments. This provided us with a view of what other organisations are doing with  respect to issues such as community funds, employee volunteering, and charitable giving.</t>
  </si>
  <si>
    <t>Domestic consumers</t>
  </si>
  <si>
    <t>Low energy efficiency households</t>
  </si>
  <si>
    <t>Affordability charities</t>
  </si>
  <si>
    <t>We held a workshop with stakeholders in our London Network. The purpose was to discuss our  approach to planning our programme of work in London, our approach to collaboration and coordination and our approach to communication. Stakeholders could provide further feedback via a survey.</t>
  </si>
  <si>
    <t>We presented our approaches to programme &amp; planning, collaboration &amp; coordination and communication. They were then asked to provide feedback and identify what we could do differently.</t>
  </si>
  <si>
    <t>We held a workshop with stakeholders in our London Network. The purpose was to discuss our  approach to planning our programme of work in London, our approach to collaboration and coordination and our approach to communication. Stakeholders could provide further feedback via a survey. The workshop also considered what had changed since the similar discussion the year before.</t>
  </si>
  <si>
    <t>We presented our approaches to programme &amp; planning, collaboration &amp; coordination and communication and what had developed since the previous workshop. They were then asked to provide feedback and identify what we could do differently.</t>
  </si>
  <si>
    <t xml:space="preserve">We held a workshop with stakeholders in our London Network. The purpose was to assess stakeholder relationships with our delivery partner tRIIO for mains replacement and identify themes for what could be improved. We also asked stakeholders about our reinstatement performance, connections and MOBs. </t>
  </si>
  <si>
    <t xml:space="preserve">All years:
-What would you like us to focus on in year x?
- What else is important to you?
- What is your preferred method of communication?
2015
- How often do you engage with us? Was it a good use of your time?
- Do you feel you were listened to and had a change to have your say? Do you feel you were treated fairly during the engagement?
- Do you feel we acted on your feedback or if not, explained why we have not?
- If you have made use of our talking networks website, how do you rate it?
- Do you have any other comments?
- If you would like to engage with us, what would be your preferred method?
- Where we have used pre-reading, how useful were they?
- Who should we be consulting with?
2016
- How would you describe the quality of our engagement with you? Please rate how you feel we have acted on your feedback during engagement with you.
- Given your experience, how can we positively change our engagement with you?
- Given your view about action taken in response to feedback, how can we improve this?
- When you engage with us, what are your preferred communication channels
- What are the key stakeholders you believe we should be working with?
- Amongst the priorities you've mentioned, are there any specific areas you would like us to focus on?
</t>
  </si>
  <si>
    <t>2015
EON, NPower, Total Gas &amp; Power, British Gas, AWS, Morrison Utility Services, Balfour Beatty, Energetics, GTC, Future Energy Group, Stockton Connections LTD, Flowaime Ltd, Adroit Utilities, Royal Association for Deaf People, Language Line Solutions, National Frid Employee and Trade Union Representative, Refood UK, Dying to keep warm, WWYU, Southern Gas Networks, Cambridge City Council, Worcestershire City Council, Solihull MBC, Stockport MBC, Blackburn &amp; Darwn BC, London Borough of Richmond Upon Thames, Nottinghamshire County Council, Rutland County Council</t>
  </si>
  <si>
    <t xml:space="preserve">All years:
-What would you like us to focus on in year x?
- What else is important to you?
- What is your preferred method of communication?
2016
- How would you describe the quality of our engagement with you? Please rate how you feel we have acted on your feedback during engagement with you.
- Given your experience, how can we positively change our engagement with you?
- Given your view about action taken in response to feedback, how can we improve this?
- When you engage with us, what are your preferred communication channels
- What are the key stakeholders you believe we should be working with?
- Amongst the priorities you've mentioned, are there any specific areas you would like us to focus on?
</t>
  </si>
  <si>
    <t xml:space="preserve">2016
Fulcrum, GTC, Saria, CNG Services, Saria, CNG Services, British Gas, Centrica, Squire Energy, SE Connections, Dragon IS, Port of Hull, Stockton Connections, Morland Utilities, FE Group, National Grid Employee and Trade Union Representative, Aptus Utilities, Morrison Utility Services, AWS, TRIIO, Balfour Beatty, North Gas Networks, SGN, Department of Justice, Joint Office of Gas Transporters, BEIS, Tower Hamlets Council, Richmond Council, Cumbria Council, Wigan Council, Central Bedfordshire Council, Solihull Council, Cheshire East Council (highways), Wandsworth Council, Warwickshire Council, Harrow Council, Royal Borough of Kensington and Chelsea Council, Metropolitan Police, Caldmoreaccord </t>
  </si>
  <si>
    <t>Northern Gas Networks, Scotia Gas Networks, Wales &amp; West Utilities, Barrow Green Gas, EDF Energy, Npower, ScottishPower Energy Management Ltd, Energy UK, CNG Services Limited, Anaerobic Digestion and Bioresources Associations, Renewable Energy Association, Cardiff University (CIREGS Research Group), Smart DCC Ltd, ITM Power, Progressive Energy, UK Hydrogen Fuel Cell Association</t>
  </si>
  <si>
    <t xml:space="preserve">May 17
Launch of new company brand, Exploring the PSR and referral networks, 
Jul 17
Cadent performance update, Reflections on RIIO and thinking around GD2, breakouts on key outcomes under the RIIO-2 framework, 
Nov 17
Delivering for customers in RIIO-2, Learning from the Water Industry, RIIO-2 Customer Engagement, Tackling Fuel Poverty in RIIO-2
What is the desired outcome that GDNs should be trying to achieve in tackling Fuel Poverty? How can GDNs achieve the desired outcome in RIIO-2? Consultation on SEI submission
Feb 18
Acting on stakeholder engagement, Regional Stakeholder Workshops, Stakeholder and Customer Engagement Strategy, RIIO-2 Customer Engagement, CCG and SAP update
May 18
Connections Process Transformation, RIIO-2 Customer Commitments, Enhanced Engagement, RIIO-2 Customer and Stakeholder Engagement, </t>
  </si>
  <si>
    <t>A Coventry University student performed some primary research, aimed at 18 - 24 year olds, to explore services that Cadent could provide to customers both in the home and the community and services that would attract 18-24 year olds.</t>
  </si>
  <si>
    <t xml:space="preserve">Participants were asked if they knew what proportion of their gas bill went towards the provision of Cadent's services. Participants were also told of additional services that Cadent provides such as carbon monoxide alarms and other support for vulnerable customers and asked how important they felt they were an whether Cadent was the appropriate organisation to provide them. Finally, participants were asked if there were any other free services that they would like Cadent to provide to customers in the home and community.
</t>
  </si>
  <si>
    <t xml:space="preserve">- Do you know how much of your gas bill goes toward the services Cadent provides?
- Below is a list of some additional services which Cadent provide free of charge, please indicate how important these are to you as a customer
- Do you think the above services should be provided by Cadent or another organisation?
- Are there any other free services that you would like Cadent to provide to customers in the home and community?
</t>
  </si>
  <si>
    <t>In 2017 and 2018, we asked for general feedback via email. In 2019, we prompted suppliers with questions including the level of support Cadent have provided during smart meter roll out, additional expectations and their views on the particular approaches we have taken.</t>
  </si>
  <si>
    <t>2019
1) How has Cadent helped your organisation during the smart metering roll out?
2)  What are your views on the collaboration that Cadent have had with other GDN’s, your organisation and the wider industry relating to Smart metering?
3) Would you expect/have expected Cadent to be engaging/have engaged with anyone else in helping make the customer experience and better during the Smart metering roll out?
4) Have you any thoughts on how Cadent has supported your organisation/industry with offering advice/expertise?
5) In your opinion how have Cadent driven safety practices during the roll out. Would you have expected us to do anything different?
6) Cadent have been instrumental in trying to get a resolution on PEMS for our most vulnerable customers to ensure that they are unnecessarily left off gas. What is your view on the approach we have taken? Could we have done anything differently? 
2018
General request for feedback on smart metering services</t>
  </si>
  <si>
    <t>2019
EDF Energy, SSE, OVO Energy, Shell, EON, energy UK, GTC Pipelines, BEIS, Scottish Power, British Gas, Energy Networks Association
2018
Scottish Power, Utility Warehouse, OVO, EDF, Energy UK, Npower, British Gas</t>
  </si>
  <si>
    <t>We surveyed 89 customers who had experienced major interruptions incidents in Deanshanger, Northamptonshire and Eye, Suffolk in order to understand their views of how we managed these incidents as an organisation and how we could improve the experience for future customers in a similar situation. These were over and above the standard CSAT and rant and rave surveys we send following works.
Overall, customers were extremely positive about Cadent's response to the gas emergency with the vast majority saying that Cadent exceeded their expectations in this regard.</t>
  </si>
  <si>
    <t xml:space="preserve">Customers were asked about their awareness of Cadent prior to the incidents. Then, in relation to their experience of the incident itself, customers were asked whether they felt well informed, whether Cadent communicative and responsive and what methods of communication were used. Their experience of Cadent representatives in the community was sought and whether they were found to be well-trained and professional. Customers were asked whether customers in vulnerable situations were appropriately supported during the incident. Finally, customers were asked for their overall impressions of Cadent and the level of trust in the organisation. </t>
  </si>
  <si>
    <t>- Before this incident, were you aware of Cadent?
- Once you understood there was a problem with the gas supply to the area, did you feel well informed of what was happening?
- Do you agree with these statements about how we communicated with you during the incident? a) Cadent responded well to questions from the community, b) Cadent communicated well using social media, c) Cadent used letters and leaflets effectives, d) Cadent's representatives communicated well with me in person
- Do you agree with these statements about Cadent’s representatives who worked in your community? a) Cadent's representatives are well trained, b) Cadent's representatives are professional, c) Cadent's representatives are courteous
- Did you feel Cadent responded to the need of customers in vulnerable situations or with additional needs?
- Overall, how well do you think Cadent responded to the gas emergency?
- Do you trust Cadent to keep the energy flowing to your home?</t>
  </si>
  <si>
    <t>The ENA commissioned YouGov to conduct an online survey of the public to understand their views on heat in general. Results included that more people think electricity is the more expensive way to heat their home compared to gas, and that factors such as cost and controllability of heating were more important than a low carbon footprint.
The majority of respondents also thought that the government should do more to improve production and use of green gas.</t>
  </si>
  <si>
    <t>We held regular meetings with stakeholders and customers in regions affected by works relating to our London Medium Pressure network. These include community liaison meetings and visits to local businesses to inform them about our work.
This aims to ensure that local communities are engaged and involved at all stages of the work, and that the project team can address any issues as they emerge.</t>
  </si>
  <si>
    <t>Numeric score based on:
Informing Customer
Internal Communication
Make Safe Process
Respect to Customer / Property
Competency/Skills
Time Off Gas
Time to Complete</t>
  </si>
  <si>
    <t xml:space="preserve">Numerical score of 1-10 against different service areas (e.g. land enquires, quotations, mains location enquiries)
</t>
  </si>
  <si>
    <t>The workshops explored a number of topics, including: safeguarding (e.g. PSR awareness, partnerships and innovation opportunities); the future role of gas and the decarbonisation of home heating. Cadent's general approach to its business plan was also discussed, for example the importance and coverage of the four outcome areas identified, the extent to which the plan should respond to the needs of specific customer groups or regions. - How strongly do you feel that networks should collaborate?</t>
  </si>
  <si>
    <t xml:space="preserve">Introduction
- What is your reason for attending today?
- Have you engaged with us before?
- Do you have any comments on current business performance?
- Are there any examples of good practice from other utilities we should look to emulate?
Safeguarding:
-What more could we do to increase the number and quality of customers on the PSR?
-Are there any referral schemes we should partner with?
- Do you have any comments on our 'advent' initiative to embed safeguarding across our team?
- Is there anything more we should be doing?
- Are there any examples of work from other sectors we should look to replicate?
- Which organisations should we work in collaboration with?
Future role of gas
- What would be important to you if you were deciding to  decarbonise your home heating?
- Do the energy networks (both gas and electricity) present any challenges for your organisation?
RIIO Framework: the bridge between now and the future
- Do you agree with our approach to revising Ofgem's output categories?
- Please rank our four new customer outcomes in terms of importance to you
- Do you look at your gas an electricity bills in insolation?
- How do you feel about the following statement 'gas and electricity networks should collaborate'
- How do you feel about the following statement 'business plans need to be able to respond to the specific needs of different customer groups
- Do you agree with our proposed outcomes? Is there anything missing? Which are most important to you?
- Is there enough difference between different customer types to justify a more flexible approach?
- Is there enough difference to justify a regional approach?
- How strongly do you feel that networks should collaborate?
Afternoon surgeries:
- Lowering emissions today by unlocking the potential of the gas network
- Our safeguarding innovation opportunities
- Responding to your region's energy needs
- </t>
  </si>
  <si>
    <t>We delivered full day deliberative workshops in each of our regions to discuss what services customers find important, find our customer expectations of GDNs and gather feedback on our (at the time) four draft customer outcomes. The sessions began with information-giving and building knowledge of Cadent, then eliciting participants' views of services and priorities.</t>
  </si>
  <si>
    <t>Participants were asked closed questions on 14 topics we could cover in the business plan (e.g. minimising leaks, affordability) and asked to rate how important they are. They were then asked more open questions about the level of importance and whether anything was missing from the list of 14. Finally they were asked a multiple choice question on their preferred engagement methods for the future.</t>
  </si>
  <si>
    <t xml:space="preserve">The interviews sought to understand what services were important to customers in vulnerable situations and what expectations such customers had of Cadent to safeguard them and accommodate their specific circumstances. Participants were also asked their views of the four draft outcomes in Cadent's business plan. </t>
  </si>
  <si>
    <t xml:space="preserve">13 CIVS: Of pensionable age 8, Physical impairment 4, Chronically sick 5, Deaf/deaf and hearing impaired 3, Blind or partially sighted 2 (many matched more than one code).
7 interviews with professionals working with CIVS: 
1. Agency healthcare professional/support worker, Birmingham
2. Professional from Queen Alexander College, Birmingham
3. Participation worker, Catch22,London 
4. Information and Advice Officer, Sense UK, London
5. Customer Rep, Age UK, London
6. Care Worker, Birmingham
7. Community Organiser, London
</t>
  </si>
  <si>
    <t>21 stakeholders. Regional breakdown: East Anglia (3), East Midlands (1), North London(3), North West (7), West Midlands (7). Affordability focused charities (4), Business innovation partners (3), Business partners (1), CSR (1), DNOs (1), Industry bodies &amp; trade associations (2), Local authorities (3), Local communities (!), Renewable industry (1)Technical partners (2), UIPs (2).</t>
  </si>
  <si>
    <t xml:space="preserve">Topics covered:
- Is the business connected to gas, how much gas does it use, and if not connected, any specific reason for being off-grid
- Role that gas plays n the business
- Effects of interruptions on the business and what the business expects Cadent to be doing during an interruption
- Views on outcome 1: to deliver a safe, sustainable and resilient network that is more responsive to change
- Views on outcome 2: to support the energy system transition to a low carbon, consumer-focused energy system
- Views on outcome 3: to provide a high quality and reliable service to all network users and consumers, including those who are vulnerable
- Views on outcome 4: Act in a fair, transparent and responsible way
- Are there any important topics missing from the outcomes?
</t>
  </si>
  <si>
    <t xml:space="preserve">Topics covered:
- About the business in general
- Is the business connected to gas, how much gas does it use, and if not connected, any specific reason for being off-grid
- Existing knowledge of Cadent
- Role that gas plays in the business
- Effects of interruptions on the business and what the business expects Cadent to be doing during an interruption
- Views on outcome 1: to deliver a safe, sustainable and resilient network that is more responsive to change
- Views on outcome 2: to support the energy system transition to a low carbon, consumer-focused energy system
- Views on outcome 3: to provide a high quality and reliable service to all network users and consumers, including those who are vulnerable
- Are there any important topics missing from the outcomes?
- How to engage with organisations like their
- Permission for re-engagement
- Feedback.
</t>
  </si>
  <si>
    <t xml:space="preserve">These workshops explored customers' experience of the connections / alterations process at each stage: pre-installation, installation, post-installation and what went well and what could be improved. </t>
  </si>
  <si>
    <t>Exploring customers' experience of the connections / alterations process at each stage: pre-installation, installation, post-installation. Also discussed cost.</t>
  </si>
  <si>
    <t xml:space="preserve">27 connections / alterations customers: Harrow, London (6), Nottingham (8), Wolverhampton (5), Altrincham (8). All had a gas connection or alteration carried out by Cadent in the past year.
13 new connections, including 11 homes, 1 small business and 1 new self-build.
14 alterations, including 7 meter moves, 4 property extensions, 2 reconnections, and 1 safety issue.
For 25 this was their first experience of such work, with 23 requesting work on their own home, one supporting elderly friends and one a small business.  </t>
  </si>
  <si>
    <t>The stakeholder welcomed our proposals for connections standardisation and noted they were a definite  step in the right direction and that they agreed with all points.</t>
  </si>
  <si>
    <t>We developed an activity pack for young children to provide information about the dangers of carbon monoxide and what safety precautions families can take. 496 parents of children that had used the Safety Seymour activity pack were surveyed about their experience with the pack and whether it had changed their knowledge or behaviours. The feedback received was very positive, with many families taking further safety precautions as a result.</t>
  </si>
  <si>
    <t xml:space="preserve">This piece of internship research by a student at Coventry University was aimed at students, predominantly those aged 18-24 living in either private properties or university accommodation and sought to understand awareness of Cadent, experiences of interruption, and preferred methods of communication. </t>
  </si>
  <si>
    <t>Aimed at students, predominantly those aged 18-24 living in either private properties or university accommodation (no sampling)</t>
  </si>
  <si>
    <t>16 telephone interviews with stakeholders working with or in the interests of CIVS (representatives of Gas Network partner agencies consumer bodies, charities and other relevant organisations).
Blind Veterans UK, Citizens Advice, Committee on Fuel Poverty, Communities Energy CIC, Community Action Northumberland, Groundwork, HEET, Highfield Food COOP, Macmillan Cancer Support, MS Society, National Energy Action, Northumbrian Water, Royal Association for Deaf People, Spinal Injuries Association, Yorkshire Energy Solutions, Yorkshire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</si>
</sst>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1"/>
      <color theme="1"/>
      <name val="Calibri"/>
      <family val="2"/>
      <scheme val="minor"/>
    </font>
    <font>
      <b/>
      <sz val="12"/>
      <color theme="1"/>
      <name val="Arial"/>
      <family val="2"/>
    </font>
    <font>
      <b/>
      <sz val="12"/>
      <color theme="1"/>
      <name val="Calibri"/>
      <family val="2"/>
      <scheme val="minor"/>
    </font>
    <font>
      <b/>
      <sz val="12"/>
      <name val="Arial"/>
      <family val="2"/>
    </font>
    <font>
      <b/>
      <sz val="11"/>
      <color theme="0"/>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FFFFFF"/>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2"/>
      <color theme="1"/>
      <name val="Century Gothic"/>
      <family val="2"/>
    </font>
    <font>
      <u/>
      <sz val="11"/>
      <color theme="10"/>
      <name val="Calibri"/>
      <family val="2"/>
      <scheme val="minor"/>
    </font>
    <font>
      <sz val="8"/>
      <color theme="1"/>
      <name val="Calibri"/>
      <family val="2"/>
      <scheme val="minor"/>
    </font>
    <font>
      <sz val="7.5"/>
      <color theme="1"/>
      <name val="Calibri"/>
      <family val="2"/>
      <scheme val="minor"/>
    </font>
    <font>
      <sz val="11"/>
      <color theme="1"/>
      <name val="Arial"/>
      <family val="2"/>
    </font>
    <font>
      <sz val="12"/>
      <color rgb="FF373A36"/>
      <name val="Arial"/>
      <family val="2"/>
    </font>
    <font>
      <sz val="9"/>
      <color theme="1"/>
      <name val="Arial"/>
      <family val="2"/>
    </font>
    <font>
      <sz val="10"/>
      <color theme="0"/>
      <name val="Calibri"/>
      <family val="2"/>
      <scheme val="minor"/>
    </font>
    <font>
      <sz val="10"/>
      <color rgb="FF000000"/>
      <name val="Tahoma"/>
      <family val="2"/>
    </font>
    <font>
      <b/>
      <sz val="10"/>
      <color rgb="FF000000"/>
      <name val="Tahoma"/>
      <family val="2"/>
    </font>
    <font>
      <sz val="11"/>
      <color rgb="FF000000"/>
      <name val="Calibri"/>
      <family val="2"/>
      <scheme val="minor"/>
    </font>
    <font>
      <b/>
      <sz val="11.5"/>
      <color indexed="64"/>
      <name val="Calibri"/>
      <family val="2"/>
    </font>
    <font>
      <b/>
      <sz val="12"/>
      <color indexed="64"/>
      <name val="Arial"/>
      <family val="2"/>
    </font>
    <font>
      <b/>
      <sz val="11"/>
      <color indexed="65"/>
      <name val="Calibri"/>
      <family val="2"/>
      <scheme val="minor"/>
    </font>
    <font>
      <sz val="11"/>
      <color indexed="65"/>
      <name val="Calibri"/>
      <family val="2"/>
      <scheme val="minor"/>
    </font>
    <font>
      <sz val="8"/>
      <name val="Tahoma"/>
      <family val="2"/>
    </font>
    <font>
      <sz val="11"/>
      <color rgb="FFFF0000"/>
      <name val="Calibri (Body)"/>
    </font>
    <font>
      <sz val="11"/>
      <color rgb="FF7030A0"/>
      <name val="Calibri"/>
      <family val="2"/>
      <scheme val="minor"/>
    </font>
    <font>
      <sz val="11"/>
      <color theme="1"/>
      <name val="Calibri (Body)"/>
    </font>
    <font>
      <u/>
      <sz val="11"/>
      <color theme="11"/>
      <name val="Calibri"/>
      <family val="2"/>
      <scheme val="minor"/>
    </font>
    <font>
      <sz val="10"/>
      <color theme="1"/>
      <name val="Arial"/>
      <family val="2"/>
    </font>
    <font>
      <sz val="12"/>
      <color rgb="FF9C0006"/>
      <name val="Calibri"/>
      <family val="2"/>
      <scheme val="minor"/>
    </font>
    <font>
      <sz val="11"/>
      <color rgb="FF000000"/>
      <name val="Courier New"/>
      <family val="1"/>
    </font>
    <font>
      <b/>
      <u/>
      <sz val="12"/>
      <color theme="10"/>
      <name val="Arial"/>
      <family val="2"/>
    </font>
    <font>
      <b/>
      <sz val="11"/>
      <color theme="1"/>
      <name val="Arial"/>
      <family val="2"/>
    </font>
    <font>
      <b/>
      <sz val="12"/>
      <name val="Arial Rounded MT Bold"/>
      <family val="2"/>
    </font>
    <font>
      <b/>
      <sz val="12"/>
      <color indexed="64"/>
      <name val="Arial Rounded MT Bold"/>
      <family val="2"/>
    </font>
    <font>
      <sz val="12"/>
      <color theme="1"/>
      <name val="Arial Rounded MT Bold"/>
      <family val="2"/>
    </font>
    <font>
      <b/>
      <u/>
      <sz val="12"/>
      <color theme="10"/>
      <name val="Calibri"/>
      <family val="2"/>
      <scheme val="minor"/>
    </font>
    <font>
      <b/>
      <u/>
      <sz val="11"/>
      <color theme="10"/>
      <name val="Calibri"/>
      <family val="2"/>
      <scheme val="minor"/>
    </font>
    <font>
      <b/>
      <u/>
      <sz val="12"/>
      <color rgb="FF3399FF"/>
      <name val="Arial"/>
      <family val="2"/>
    </font>
    <font>
      <b/>
      <sz val="9"/>
      <color theme="0"/>
      <name val="Calibri"/>
      <family val="2"/>
      <scheme val="minor"/>
    </font>
    <font>
      <sz val="8"/>
      <name val="Calibri"/>
      <family val="2"/>
      <scheme val="minor"/>
    </font>
    <font>
      <sz val="11"/>
      <color theme="0"/>
      <name val="Arial"/>
      <family val="2"/>
    </font>
    <font>
      <u/>
      <sz val="10"/>
      <color rgb="FF3399FF"/>
      <name val="Calibri"/>
      <family val="2"/>
      <scheme val="minor"/>
    </font>
    <font>
      <u/>
      <sz val="11"/>
      <color rgb="FF0070C0"/>
      <name val="Calibri"/>
      <family val="2"/>
      <scheme val="minor"/>
    </font>
    <font>
      <sz val="11"/>
      <color theme="1"/>
      <name val="Calibri"/>
      <family val="2"/>
      <scheme val="minor"/>
    </font>
    <font>
      <sz val="11"/>
      <color rgb="FF000000"/>
      <name val="Arial"/>
      <family val="2"/>
    </font>
    <font>
      <sz val="11"/>
      <color rgb="FF4F5156"/>
      <name val="Calibri (Body)"/>
    </font>
    <font>
      <u/>
      <sz val="11"/>
      <color theme="1"/>
      <name val="Calibri (Body)"/>
    </font>
    <font>
      <u/>
      <sz val="11"/>
      <color theme="1"/>
      <name val="Calibri (Body)_x0000_"/>
    </font>
    <font>
      <sz val="11"/>
      <color theme="1"/>
      <name val="Calibri (Body)_x0000_"/>
    </font>
    <font>
      <u/>
      <sz val="11"/>
      <color rgb="FF000000"/>
      <name val="Calibri (Body)_x0000_"/>
    </font>
    <font>
      <b/>
      <sz val="11"/>
      <color rgb="FF000000"/>
      <name val="Calibri"/>
      <family val="2"/>
      <scheme val="minor"/>
    </font>
    <font>
      <sz val="8"/>
      <color rgb="FF000000"/>
      <name val="Arial"/>
      <family val="2"/>
    </font>
    <font>
      <sz val="10"/>
      <color indexed="64"/>
      <name val="Arial"/>
      <family val="2"/>
    </font>
    <font>
      <b/>
      <sz val="11"/>
      <color rgb="FF7030A0"/>
      <name val="Calibri"/>
      <family val="2"/>
      <scheme val="minor"/>
    </font>
    <font>
      <b/>
      <sz val="12"/>
      <color rgb="FF7030A0"/>
      <name val="Arial"/>
      <family val="2"/>
    </font>
    <font>
      <b/>
      <sz val="12"/>
      <color rgb="FF7030A0"/>
      <name val="Calibri"/>
      <family val="2"/>
      <scheme val="minor"/>
    </font>
    <font>
      <sz val="11"/>
      <color theme="0" tint="-0.249977111117893"/>
      <name val="Calibri"/>
      <family val="2"/>
      <scheme val="minor"/>
    </font>
  </fonts>
  <fills count="53">
    <fill>
      <patternFill patternType="none"/>
    </fill>
    <fill>
      <patternFill patternType="gray125"/>
    </fill>
    <fill>
      <patternFill patternType="solid">
        <fgColor rgb="FF41273B"/>
        <bgColor indexed="64"/>
      </patternFill>
    </fill>
    <fill>
      <patternFill patternType="solid">
        <fgColor rgb="FF008080"/>
        <bgColor indexed="64"/>
      </patternFill>
    </fill>
    <fill>
      <patternFill patternType="solid">
        <fgColor rgb="FF0070C0"/>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EEECE1"/>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DCE6F1"/>
        <bgColor indexed="64"/>
      </patternFill>
    </fill>
    <fill>
      <patternFill patternType="solid">
        <fgColor theme="2"/>
        <bgColor theme="2"/>
      </patternFill>
    </fill>
    <fill>
      <patternFill patternType="solid">
        <fgColor rgb="FFDCE6F1"/>
        <bgColor rgb="FFDCE6F1"/>
      </patternFill>
    </fill>
    <fill>
      <patternFill patternType="solid">
        <fgColor rgb="FFEEECE1"/>
        <bgColor rgb="FFEEECE1"/>
      </patternFill>
    </fill>
    <fill>
      <patternFill patternType="solid">
        <fgColor rgb="FF41273B"/>
        <bgColor rgb="FF41273B"/>
      </patternFill>
    </fill>
    <fill>
      <patternFill patternType="solid">
        <fgColor theme="8" tint="0.79998168889431442"/>
        <bgColor theme="8" tint="0.79998168889431442"/>
      </patternFill>
    </fill>
    <fill>
      <patternFill patternType="solid">
        <fgColor theme="3" tint="0.59999389629810485"/>
        <bgColor theme="3" tint="0.59999389629810485"/>
      </patternFill>
    </fill>
    <fill>
      <patternFill patternType="solid">
        <fgColor theme="7" tint="0.79998168889431442"/>
        <bgColor theme="7" tint="0.79998168889431442"/>
      </patternFill>
    </fill>
    <fill>
      <patternFill patternType="solid">
        <fgColor indexed="21"/>
        <bgColor indexed="21"/>
      </patternFill>
    </fill>
    <fill>
      <patternFill patternType="solid">
        <fgColor theme="2" tint="-9.9978637043366805E-2"/>
        <bgColor theme="2" tint="-9.9978637043366805E-2"/>
      </patternFill>
    </fill>
    <fill>
      <patternFill patternType="solid">
        <fgColor rgb="FF0070C0"/>
        <bgColor rgb="FF0070C0"/>
      </patternFill>
    </fill>
    <fill>
      <patternFill patternType="solid">
        <fgColor indexed="5"/>
        <bgColor indexed="5"/>
      </patternFill>
    </fill>
    <fill>
      <patternFill patternType="solid">
        <fgColor rgb="FFFA4616"/>
        <bgColor indexed="64"/>
      </patternFill>
    </fill>
    <fill>
      <patternFill patternType="solid">
        <fgColor rgb="FF69B3E7"/>
        <bgColor indexed="64"/>
      </patternFill>
    </fill>
    <fill>
      <patternFill patternType="solid">
        <fgColor rgb="FFA0DAB3"/>
        <bgColor indexed="64"/>
      </patternFill>
    </fill>
    <fill>
      <patternFill patternType="solid">
        <fgColor rgb="FFFFC7CE"/>
      </patternFill>
    </fill>
    <fill>
      <patternFill patternType="solid">
        <fgColor theme="4" tint="0.59999389629810485"/>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rgb="FF004C45"/>
        <bgColor indexed="64"/>
      </patternFill>
    </fill>
    <fill>
      <patternFill patternType="solid">
        <fgColor rgb="FFFDDA24"/>
        <bgColor indexed="64"/>
      </patternFill>
    </fill>
    <fill>
      <patternFill patternType="solid">
        <fgColor rgb="FF000000"/>
        <bgColor indexed="64"/>
      </patternFill>
    </fill>
    <fill>
      <patternFill patternType="solid">
        <fgColor rgb="FFD6D9D6"/>
        <bgColor indexed="64"/>
      </patternFill>
    </fill>
    <fill>
      <patternFill patternType="solid">
        <fgColor rgb="FF858C83"/>
        <bgColor indexed="64"/>
      </patternFill>
    </fill>
    <fill>
      <patternFill patternType="solid">
        <fgColor rgb="FF00426A"/>
        <bgColor indexed="64"/>
      </patternFill>
    </fill>
    <fill>
      <patternFill patternType="solid">
        <fgColor theme="1"/>
        <bgColor indexed="64"/>
      </patternFill>
    </fill>
    <fill>
      <patternFill patternType="solid">
        <fgColor theme="7" tint="0.39997558519241921"/>
        <bgColor indexed="64"/>
      </patternFill>
    </fill>
    <fill>
      <patternFill patternType="solid">
        <fgColor rgb="FFFFFFFF"/>
        <bgColor indexed="64"/>
      </patternFill>
    </fill>
    <fill>
      <patternFill patternType="solid">
        <fgColor theme="8"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thin">
        <color theme="4"/>
      </left>
      <right style="thin">
        <color theme="4"/>
      </right>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dotted">
        <color rgb="FF0070C0"/>
      </left>
      <right style="dotted">
        <color rgb="FF0070C0"/>
      </right>
      <top/>
      <bottom style="dotted">
        <color rgb="FF0070C0"/>
      </bottom>
      <diagonal/>
    </border>
    <border>
      <left style="dotted">
        <color theme="8"/>
      </left>
      <right style="dotted">
        <color theme="8"/>
      </right>
      <top/>
      <bottom style="dotted">
        <color theme="8"/>
      </bottom>
      <diagonal/>
    </border>
    <border>
      <left style="dotted">
        <color rgb="FF004C45"/>
      </left>
      <right style="dotted">
        <color rgb="FF004C45"/>
      </right>
      <top/>
      <bottom style="dotted">
        <color rgb="FF004C45"/>
      </bottom>
      <diagonal/>
    </border>
    <border>
      <left style="dotted">
        <color rgb="FFA0DAB3"/>
      </left>
      <right/>
      <top/>
      <bottom style="dotted">
        <color rgb="FFA0DAB3"/>
      </bottom>
      <diagonal/>
    </border>
    <border>
      <left style="dotted">
        <color rgb="FF41273B"/>
      </left>
      <right style="dotted">
        <color rgb="FF41273B"/>
      </right>
      <top/>
      <bottom style="dotted">
        <color rgb="FF41273B"/>
      </bottom>
      <diagonal/>
    </border>
    <border>
      <left style="dotted">
        <color rgb="FFFDDA24"/>
      </left>
      <right style="dotted">
        <color rgb="FFFDDA24"/>
      </right>
      <top/>
      <bottom style="dotted">
        <color rgb="FFFDDA24"/>
      </bottom>
      <diagonal/>
    </border>
    <border>
      <left style="dotted">
        <color theme="1"/>
      </left>
      <right/>
      <top/>
      <bottom style="dotted">
        <color theme="1"/>
      </bottom>
      <diagonal/>
    </border>
    <border>
      <left style="dotted">
        <color rgb="FF858C83"/>
      </left>
      <right style="dotted">
        <color rgb="FF858C83"/>
      </right>
      <top/>
      <bottom style="dotted">
        <color rgb="FF858C83"/>
      </bottom>
      <diagonal/>
    </border>
    <border>
      <left style="dotted">
        <color rgb="FFFA4616"/>
      </left>
      <right style="dotted">
        <color rgb="FFFA4616"/>
      </right>
      <top/>
      <bottom style="dotted">
        <color rgb="FFFA4616"/>
      </bottom>
      <diagonal/>
    </border>
    <border>
      <left style="dotted">
        <color rgb="FF858C83"/>
      </left>
      <right/>
      <top/>
      <bottom style="dotted">
        <color rgb="FF858C83"/>
      </bottom>
      <diagonal/>
    </border>
    <border>
      <left style="dotted">
        <color rgb="FFD6D9D6"/>
      </left>
      <right/>
      <top/>
      <bottom style="dotted">
        <color rgb="FFD6D9D6"/>
      </bottom>
      <diagonal/>
    </border>
    <border>
      <left style="dotted">
        <color rgb="FF00426A"/>
      </left>
      <right style="dotted">
        <color rgb="FF00426A"/>
      </right>
      <top/>
      <bottom style="dotted">
        <color rgb="FF00426A"/>
      </bottom>
      <diagonal/>
    </border>
    <border>
      <left style="dotted">
        <color rgb="FF0070C0"/>
      </left>
      <right style="dotted">
        <color rgb="FF0070C0"/>
      </right>
      <top style="dotted">
        <color rgb="FF0070C0"/>
      </top>
      <bottom style="dotted">
        <color rgb="FF0070C0"/>
      </bottom>
      <diagonal/>
    </border>
    <border>
      <left style="dotted">
        <color theme="8"/>
      </left>
      <right style="dotted">
        <color theme="8"/>
      </right>
      <top style="dotted">
        <color theme="8"/>
      </top>
      <bottom style="dotted">
        <color theme="8"/>
      </bottom>
      <diagonal/>
    </border>
    <border>
      <left style="dotted">
        <color theme="8"/>
      </left>
      <right/>
      <top style="dotted">
        <color theme="8"/>
      </top>
      <bottom style="dotted">
        <color theme="8"/>
      </bottom>
      <diagonal/>
    </border>
    <border>
      <left style="dotted">
        <color rgb="FF004C45"/>
      </left>
      <right style="dotted">
        <color rgb="FF004C45"/>
      </right>
      <top style="dotted">
        <color rgb="FF004C45"/>
      </top>
      <bottom style="dotted">
        <color rgb="FF004C45"/>
      </bottom>
      <diagonal/>
    </border>
    <border>
      <left style="dotted">
        <color rgb="FF004C45"/>
      </left>
      <right/>
      <top style="dotted">
        <color rgb="FF004C45"/>
      </top>
      <bottom style="dotted">
        <color rgb="FF004C45"/>
      </bottom>
      <diagonal/>
    </border>
    <border>
      <left style="dotted">
        <color rgb="FFA0DAB3"/>
      </left>
      <right/>
      <top style="dotted">
        <color rgb="FFA0DAB3"/>
      </top>
      <bottom style="dotted">
        <color rgb="FFA0DAB3"/>
      </bottom>
      <diagonal/>
    </border>
    <border>
      <left style="dotted">
        <color rgb="FF41273B"/>
      </left>
      <right style="dotted">
        <color rgb="FF41273B"/>
      </right>
      <top style="dotted">
        <color rgb="FF41273B"/>
      </top>
      <bottom style="dotted">
        <color rgb="FF41273B"/>
      </bottom>
      <diagonal/>
    </border>
    <border>
      <left style="dotted">
        <color rgb="FF41273B"/>
      </left>
      <right/>
      <top style="dotted">
        <color rgb="FF41273B"/>
      </top>
      <bottom style="dotted">
        <color rgb="FF41273B"/>
      </bottom>
      <diagonal/>
    </border>
    <border>
      <left style="dotted">
        <color rgb="FFFDDA24"/>
      </left>
      <right style="dotted">
        <color rgb="FFFDDA24"/>
      </right>
      <top style="dotted">
        <color rgb="FFFDDA24"/>
      </top>
      <bottom style="dotted">
        <color rgb="FFFDDA24"/>
      </bottom>
      <diagonal/>
    </border>
    <border>
      <left style="dotted">
        <color rgb="FFFDDA24"/>
      </left>
      <right/>
      <top style="dotted">
        <color rgb="FFFDDA24"/>
      </top>
      <bottom style="dotted">
        <color rgb="FFFDDA24"/>
      </bottom>
      <diagonal/>
    </border>
    <border>
      <left style="dotted">
        <color theme="1"/>
      </left>
      <right/>
      <top style="dotted">
        <color theme="1"/>
      </top>
      <bottom style="dotted">
        <color theme="1"/>
      </bottom>
      <diagonal/>
    </border>
    <border>
      <left style="dotted">
        <color rgb="FF858C83"/>
      </left>
      <right style="dotted">
        <color rgb="FF858C83"/>
      </right>
      <top style="dotted">
        <color rgb="FF858C83"/>
      </top>
      <bottom style="dotted">
        <color rgb="FF858C83"/>
      </bottom>
      <diagonal/>
    </border>
    <border>
      <left style="dotted">
        <color rgb="FF858C83"/>
      </left>
      <right/>
      <top style="dotted">
        <color rgb="FF858C83"/>
      </top>
      <bottom style="dotted">
        <color rgb="FF858C83"/>
      </bottom>
      <diagonal/>
    </border>
    <border>
      <left style="dotted">
        <color rgb="FFFA4616"/>
      </left>
      <right style="dotted">
        <color rgb="FFFA4616"/>
      </right>
      <top style="dotted">
        <color rgb="FFFA4616"/>
      </top>
      <bottom style="dotted">
        <color rgb="FFFA4616"/>
      </bottom>
      <diagonal/>
    </border>
    <border>
      <left style="dotted">
        <color rgb="FFFA4616"/>
      </left>
      <right/>
      <top style="dotted">
        <color rgb="FFFA4616"/>
      </top>
      <bottom style="dotted">
        <color rgb="FFFA4616"/>
      </bottom>
      <diagonal/>
    </border>
    <border>
      <left style="dotted">
        <color rgb="FFD6D9D6"/>
      </left>
      <right/>
      <top style="dotted">
        <color rgb="FFD6D9D6"/>
      </top>
      <bottom style="dotted">
        <color rgb="FFD6D9D6"/>
      </bottom>
      <diagonal/>
    </border>
    <border>
      <left style="dotted">
        <color rgb="FF00426A"/>
      </left>
      <right style="dotted">
        <color rgb="FF00426A"/>
      </right>
      <top style="dotted">
        <color rgb="FF00426A"/>
      </top>
      <bottom style="dotted">
        <color rgb="FF00426A"/>
      </bottom>
      <diagonal/>
    </border>
    <border>
      <left style="dotted">
        <color rgb="FF00426A"/>
      </left>
      <right/>
      <top style="dotted">
        <color rgb="FF00426A"/>
      </top>
      <bottom style="dotted">
        <color rgb="FF00426A"/>
      </bottom>
      <diagonal/>
    </border>
  </borders>
  <cellStyleXfs count="4">
    <xf numFmtId="0" fontId="0" fillId="0" borderId="0"/>
    <xf numFmtId="0" fontId="14" fillId="0" borderId="0" applyNumberFormat="0" applyFill="0" applyBorder="0" applyAlignment="0" applyProtection="0"/>
    <xf numFmtId="0" fontId="32" fillId="0" borderId="0" applyNumberFormat="0" applyFill="0" applyBorder="0" applyAlignment="0" applyProtection="0"/>
    <xf numFmtId="0" fontId="34" fillId="39" borderId="0" applyNumberFormat="0" applyBorder="0" applyAlignment="0" applyProtection="0"/>
  </cellStyleXfs>
  <cellXfs count="383">
    <xf numFmtId="0" fontId="0" fillId="0" borderId="0" xfId="0"/>
    <xf numFmtId="0" fontId="3" fillId="5" borderId="1" xfId="0" applyFont="1" applyFill="1" applyBorder="1" applyAlignment="1">
      <alignment horizontal="center" vertical="top" wrapText="1" readingOrder="1"/>
    </xf>
    <xf numFmtId="0" fontId="5" fillId="8" borderId="0" xfId="0" applyFont="1" applyFill="1" applyAlignment="1">
      <alignment vertical="top" wrapText="1" readingOrder="1"/>
    </xf>
    <xf numFmtId="0" fontId="9" fillId="0" borderId="0" xfId="0" applyFont="1" applyAlignment="1">
      <alignment horizontal="left" vertical="top" wrapText="1" readingOrder="1"/>
    </xf>
    <xf numFmtId="0" fontId="5" fillId="10" borderId="0" xfId="0" applyFont="1" applyFill="1" applyAlignment="1">
      <alignment vertical="top" wrapText="1" readingOrder="1"/>
    </xf>
    <xf numFmtId="0" fontId="0" fillId="8" borderId="0" xfId="0" applyFill="1" applyAlignment="1">
      <alignment vertical="top" wrapText="1" readingOrder="1"/>
    </xf>
    <xf numFmtId="0" fontId="0" fillId="10" borderId="0" xfId="0" applyFill="1" applyAlignment="1">
      <alignment vertical="top" wrapText="1" readingOrder="1"/>
    </xf>
    <xf numFmtId="0" fontId="0" fillId="0" borderId="0" xfId="0" applyAlignment="1">
      <alignment vertical="top" wrapText="1"/>
    </xf>
    <xf numFmtId="0" fontId="0" fillId="0" borderId="3" xfId="0" applyBorder="1" applyAlignment="1">
      <alignment vertical="top"/>
    </xf>
    <xf numFmtId="0" fontId="0" fillId="7" borderId="0" xfId="0" applyFill="1" applyAlignment="1">
      <alignment vertical="top" wrapText="1"/>
    </xf>
    <xf numFmtId="0" fontId="0" fillId="14" borderId="0" xfId="0" applyFill="1" applyAlignment="1">
      <alignment vertical="top" wrapText="1"/>
    </xf>
    <xf numFmtId="0" fontId="6" fillId="15" borderId="0" xfId="0" applyFont="1" applyFill="1" applyAlignment="1">
      <alignment vertical="top" wrapText="1"/>
    </xf>
    <xf numFmtId="0" fontId="11" fillId="14" borderId="0" xfId="0" applyFont="1" applyFill="1" applyAlignment="1">
      <alignment vertical="top" wrapText="1"/>
    </xf>
    <xf numFmtId="0" fontId="11" fillId="16" borderId="0" xfId="0" applyFont="1" applyFill="1" applyAlignment="1">
      <alignment vertical="top" wrapText="1"/>
    </xf>
    <xf numFmtId="0" fontId="0" fillId="17" borderId="0" xfId="0" applyFill="1" applyAlignment="1">
      <alignment vertical="top" wrapText="1" readingOrder="1"/>
    </xf>
    <xf numFmtId="0" fontId="5" fillId="17" borderId="0" xfId="0" applyFont="1" applyFill="1" applyAlignment="1">
      <alignment vertical="top" wrapText="1" readingOrder="1"/>
    </xf>
    <xf numFmtId="0" fontId="0" fillId="18" borderId="0" xfId="0" applyFill="1" applyAlignment="1">
      <alignment vertical="top" wrapText="1" readingOrder="1"/>
    </xf>
    <xf numFmtId="0" fontId="0" fillId="0" borderId="0" xfId="0" applyAlignment="1">
      <alignment vertical="top"/>
    </xf>
    <xf numFmtId="0" fontId="0" fillId="0" borderId="0" xfId="0" applyAlignment="1">
      <alignment horizontal="left" vertical="top" wrapText="1"/>
    </xf>
    <xf numFmtId="0" fontId="12" fillId="0" borderId="0" xfId="0" applyFont="1" applyAlignment="1">
      <alignment vertical="top" wrapText="1"/>
    </xf>
    <xf numFmtId="0" fontId="0" fillId="16" borderId="0" xfId="0" applyFill="1" applyAlignment="1">
      <alignment vertical="top" wrapText="1"/>
    </xf>
    <xf numFmtId="0" fontId="3" fillId="5" borderId="9" xfId="0" applyFont="1" applyFill="1" applyBorder="1" applyAlignment="1">
      <alignment horizontal="center" vertical="top" wrapText="1" readingOrder="1"/>
    </xf>
    <xf numFmtId="0" fontId="6" fillId="13" borderId="0" xfId="0" applyFont="1" applyFill="1" applyAlignment="1">
      <alignment vertical="top" wrapText="1"/>
    </xf>
    <xf numFmtId="0" fontId="0" fillId="12" borderId="0" xfId="0" applyFill="1" applyAlignment="1">
      <alignment vertical="top" wrapText="1"/>
    </xf>
    <xf numFmtId="0" fontId="0" fillId="12" borderId="0" xfId="0" applyFill="1" applyAlignment="1">
      <alignment horizontal="left" vertical="top" wrapText="1"/>
    </xf>
    <xf numFmtId="0" fontId="6" fillId="13" borderId="0" xfId="0" applyFont="1" applyFill="1" applyAlignment="1">
      <alignment horizontal="left" vertical="top" wrapText="1"/>
    </xf>
    <xf numFmtId="0" fontId="9" fillId="16" borderId="0" xfId="0" applyFont="1" applyFill="1" applyAlignment="1">
      <alignment horizontal="left" vertical="top" wrapText="1" readingOrder="1"/>
    </xf>
    <xf numFmtId="0" fontId="6" fillId="19" borderId="0" xfId="0" applyFont="1" applyFill="1" applyAlignment="1">
      <alignment horizontal="left" vertical="top" wrapText="1"/>
    </xf>
    <xf numFmtId="0" fontId="3" fillId="20" borderId="4" xfId="0" applyFont="1" applyFill="1" applyBorder="1" applyAlignment="1">
      <alignment horizontal="center" vertical="top" wrapText="1" readingOrder="1"/>
    </xf>
    <xf numFmtId="0" fontId="3" fillId="20" borderId="1" xfId="0" applyFont="1" applyFill="1" applyBorder="1" applyAlignment="1">
      <alignment horizontal="center" vertical="top" wrapText="1" readingOrder="1"/>
    </xf>
    <xf numFmtId="0" fontId="3" fillId="20" borderId="9" xfId="0" applyFont="1" applyFill="1" applyBorder="1" applyAlignment="1">
      <alignment horizontal="center" vertical="top" wrapText="1" readingOrder="1"/>
    </xf>
    <xf numFmtId="0" fontId="3" fillId="21" borderId="9" xfId="0" applyFont="1" applyFill="1" applyBorder="1" applyAlignment="1">
      <alignment horizontal="center" vertical="top" wrapText="1" readingOrder="1"/>
    </xf>
    <xf numFmtId="0" fontId="0" fillId="7" borderId="0" xfId="0" applyFill="1" applyAlignment="1">
      <alignment vertical="top"/>
    </xf>
    <xf numFmtId="0" fontId="0" fillId="0" borderId="0" xfId="0" applyAlignment="1">
      <alignment horizontal="left" vertical="top"/>
    </xf>
    <xf numFmtId="0" fontId="0" fillId="19" borderId="0" xfId="0" applyFill="1" applyAlignment="1">
      <alignment horizontal="left" vertical="top"/>
    </xf>
    <xf numFmtId="0" fontId="0" fillId="7" borderId="0" xfId="0" applyFill="1" applyAlignment="1">
      <alignment horizontal="left" vertical="top"/>
    </xf>
    <xf numFmtId="0" fontId="11" fillId="0" borderId="0" xfId="0" applyFont="1" applyAlignment="1">
      <alignment horizontal="left" vertical="top" wrapText="1"/>
    </xf>
    <xf numFmtId="0" fontId="0" fillId="7" borderId="0" xfId="0" applyFill="1" applyAlignment="1">
      <alignment horizontal="left" vertical="top" wrapText="1"/>
    </xf>
    <xf numFmtId="0" fontId="12" fillId="0" borderId="0" xfId="0" applyFont="1" applyAlignment="1">
      <alignment horizontal="left" vertical="top" wrapText="1"/>
    </xf>
    <xf numFmtId="0" fontId="5" fillId="0" borderId="0" xfId="0" applyFont="1" applyAlignment="1">
      <alignment vertical="top"/>
    </xf>
    <xf numFmtId="0" fontId="0" fillId="21" borderId="0" xfId="0" applyFill="1" applyAlignment="1">
      <alignment vertical="top"/>
    </xf>
    <xf numFmtId="0" fontId="0" fillId="20" borderId="0" xfId="0" applyFill="1" applyAlignment="1">
      <alignment vertical="top"/>
    </xf>
    <xf numFmtId="0" fontId="0" fillId="10" borderId="0" xfId="0" applyFill="1" applyAlignment="1">
      <alignment vertical="top" wrapText="1"/>
    </xf>
    <xf numFmtId="0" fontId="6" fillId="7" borderId="0" xfId="0" applyFont="1" applyFill="1" applyAlignment="1">
      <alignment vertical="top" wrapText="1"/>
    </xf>
    <xf numFmtId="0" fontId="0" fillId="9" borderId="0" xfId="0" applyFill="1" applyAlignment="1">
      <alignment vertical="top" wrapText="1"/>
    </xf>
    <xf numFmtId="0" fontId="0" fillId="16" borderId="0" xfId="0" applyFill="1" applyAlignment="1">
      <alignment vertical="top"/>
    </xf>
    <xf numFmtId="0" fontId="0" fillId="9" borderId="0" xfId="0" applyFill="1" applyAlignment="1">
      <alignment vertical="top"/>
    </xf>
    <xf numFmtId="0" fontId="0" fillId="11" borderId="0" xfId="0" applyFill="1" applyAlignment="1">
      <alignment vertical="top" wrapText="1"/>
    </xf>
    <xf numFmtId="0" fontId="0" fillId="12" borderId="0" xfId="0" applyFill="1" applyAlignment="1">
      <alignment vertical="top"/>
    </xf>
    <xf numFmtId="0" fontId="6" fillId="9" borderId="0" xfId="0" applyFont="1" applyFill="1" applyAlignment="1">
      <alignment vertical="top" wrapText="1"/>
    </xf>
    <xf numFmtId="0" fontId="6" fillId="16" borderId="0" xfId="0" applyFont="1" applyFill="1" applyAlignment="1">
      <alignment vertical="top" wrapText="1"/>
    </xf>
    <xf numFmtId="0" fontId="0" fillId="7" borderId="0" xfId="0" applyFill="1" applyAlignment="1">
      <alignment horizontal="center" vertical="top" wrapText="1"/>
    </xf>
    <xf numFmtId="0" fontId="13" fillId="12" borderId="0" xfId="0" applyFont="1" applyFill="1" applyAlignment="1">
      <alignment horizontal="left" vertical="top" wrapText="1" readingOrder="1"/>
    </xf>
    <xf numFmtId="0" fontId="0" fillId="6" borderId="0" xfId="0" applyFill="1" applyAlignment="1">
      <alignment vertical="top"/>
    </xf>
    <xf numFmtId="0" fontId="0" fillId="0" borderId="0" xfId="0" applyAlignment="1">
      <alignment wrapText="1"/>
    </xf>
    <xf numFmtId="0" fontId="15" fillId="0" borderId="0" xfId="0" applyFont="1" applyAlignment="1">
      <alignment vertical="top" wrapText="1"/>
    </xf>
    <xf numFmtId="0" fontId="16" fillId="0" borderId="0" xfId="0" applyFont="1" applyAlignment="1">
      <alignment vertical="top" wrapText="1"/>
    </xf>
    <xf numFmtId="0" fontId="0" fillId="0" borderId="10" xfId="0" applyBorder="1"/>
    <xf numFmtId="0" fontId="0" fillId="0" borderId="10" xfId="0" applyBorder="1" applyAlignment="1">
      <alignment vertical="top" wrapText="1"/>
    </xf>
    <xf numFmtId="0" fontId="3" fillId="5" borderId="11" xfId="0" applyFont="1" applyFill="1" applyBorder="1" applyAlignment="1">
      <alignment horizontal="center" vertical="top" wrapText="1" readingOrder="1"/>
    </xf>
    <xf numFmtId="0" fontId="3" fillId="20" borderId="11" xfId="0" applyFont="1" applyFill="1" applyBorder="1" applyAlignment="1">
      <alignment horizontal="center" vertical="top" wrapText="1" readingOrder="1"/>
    </xf>
    <xf numFmtId="0" fontId="3" fillId="22" borderId="11" xfId="0" applyFont="1" applyFill="1" applyBorder="1" applyAlignment="1">
      <alignment horizontal="center" vertical="top" wrapText="1" readingOrder="1"/>
    </xf>
    <xf numFmtId="0" fontId="3" fillId="23" borderId="11" xfId="0" applyFont="1" applyFill="1" applyBorder="1" applyAlignment="1">
      <alignment horizontal="center" vertical="top" wrapText="1" readingOrder="1"/>
    </xf>
    <xf numFmtId="0" fontId="0" fillId="10" borderId="12" xfId="0" applyFill="1" applyBorder="1" applyAlignment="1">
      <alignment vertical="top" wrapText="1"/>
    </xf>
    <xf numFmtId="0" fontId="0" fillId="0" borderId="13" xfId="0" applyBorder="1"/>
    <xf numFmtId="0" fontId="0" fillId="0" borderId="13" xfId="0" applyBorder="1" applyAlignment="1">
      <alignment horizontal="left" vertical="top" wrapText="1"/>
    </xf>
    <xf numFmtId="0" fontId="0" fillId="0" borderId="13" xfId="0" applyBorder="1" applyAlignment="1">
      <alignment vertical="top" wrapText="1"/>
    </xf>
    <xf numFmtId="0" fontId="10" fillId="0" borderId="14" xfId="0" applyFont="1" applyBorder="1" applyAlignment="1">
      <alignment vertical="top" wrapText="1"/>
    </xf>
    <xf numFmtId="0" fontId="5" fillId="10" borderId="15" xfId="0" applyFont="1" applyFill="1" applyBorder="1" applyAlignment="1">
      <alignment vertical="top" wrapText="1" readingOrder="1"/>
    </xf>
    <xf numFmtId="0" fontId="10" fillId="0" borderId="16" xfId="0" applyFont="1" applyBorder="1" applyAlignment="1">
      <alignment vertical="top" wrapText="1"/>
    </xf>
    <xf numFmtId="0" fontId="5" fillId="10" borderId="17" xfId="0" applyFont="1" applyFill="1" applyBorder="1" applyAlignment="1">
      <alignment vertical="top" wrapText="1" readingOrder="1"/>
    </xf>
    <xf numFmtId="0" fontId="0" fillId="0" borderId="18" xfId="0" applyBorder="1"/>
    <xf numFmtId="0" fontId="0" fillId="0" borderId="18" xfId="0" applyBorder="1" applyAlignment="1">
      <alignment vertical="top" wrapText="1"/>
    </xf>
    <xf numFmtId="0" fontId="10" fillId="0" borderId="19" xfId="0" applyFont="1" applyBorder="1" applyAlignment="1">
      <alignment vertical="top" wrapText="1"/>
    </xf>
    <xf numFmtId="0" fontId="0" fillId="17" borderId="12" xfId="0" applyFill="1" applyBorder="1" applyAlignment="1">
      <alignment vertical="top" wrapText="1" readingOrder="1"/>
    </xf>
    <xf numFmtId="0" fontId="5" fillId="17" borderId="15" xfId="0" applyFont="1" applyFill="1" applyBorder="1" applyAlignment="1">
      <alignment vertical="top" wrapText="1" readingOrder="1"/>
    </xf>
    <xf numFmtId="0" fontId="5" fillId="17" borderId="17" xfId="0" applyFont="1" applyFill="1" applyBorder="1" applyAlignment="1">
      <alignment vertical="top" wrapText="1" readingOrder="1"/>
    </xf>
    <xf numFmtId="0" fontId="0" fillId="8" borderId="12" xfId="0" applyFill="1" applyBorder="1" applyAlignment="1">
      <alignment vertical="top" wrapText="1" readingOrder="1"/>
    </xf>
    <xf numFmtId="0" fontId="5" fillId="8" borderId="15" xfId="0" applyFont="1" applyFill="1" applyBorder="1" applyAlignment="1">
      <alignment vertical="top" wrapText="1" readingOrder="1"/>
    </xf>
    <xf numFmtId="0" fontId="5" fillId="8" borderId="17" xfId="0" applyFont="1" applyFill="1" applyBorder="1" applyAlignment="1">
      <alignment vertical="top" wrapText="1" readingOrder="1"/>
    </xf>
    <xf numFmtId="0" fontId="0" fillId="10" borderId="15" xfId="0" applyFill="1" applyBorder="1" applyAlignment="1">
      <alignment vertical="top" wrapText="1" readingOrder="1"/>
    </xf>
    <xf numFmtId="0" fontId="0" fillId="10" borderId="17" xfId="0" applyFill="1" applyBorder="1" applyAlignment="1">
      <alignment vertical="top" wrapText="1" readingOrder="1"/>
    </xf>
    <xf numFmtId="0" fontId="0" fillId="18" borderId="12" xfId="0" applyFill="1" applyBorder="1" applyAlignment="1">
      <alignment vertical="top" wrapText="1" readingOrder="1"/>
    </xf>
    <xf numFmtId="0" fontId="0" fillId="18" borderId="15" xfId="0" applyFill="1" applyBorder="1" applyAlignment="1">
      <alignment vertical="top" wrapText="1" readingOrder="1"/>
    </xf>
    <xf numFmtId="0" fontId="0" fillId="18" borderId="17" xfId="0" applyFill="1" applyBorder="1" applyAlignment="1">
      <alignment vertical="top" wrapText="1" readingOrder="1"/>
    </xf>
    <xf numFmtId="0" fontId="0" fillId="10" borderId="15" xfId="0" applyFill="1" applyBorder="1" applyAlignment="1">
      <alignment vertical="top" wrapText="1"/>
    </xf>
    <xf numFmtId="0" fontId="0" fillId="10" borderId="17" xfId="0" applyFill="1" applyBorder="1" applyAlignment="1">
      <alignment vertical="top" wrapText="1"/>
    </xf>
    <xf numFmtId="0" fontId="0" fillId="18" borderId="20" xfId="0" applyFill="1" applyBorder="1" applyAlignment="1">
      <alignment vertical="top" wrapText="1" readingOrder="1"/>
    </xf>
    <xf numFmtId="0" fontId="0" fillId="0" borderId="20" xfId="0" applyBorder="1"/>
    <xf numFmtId="0" fontId="0" fillId="0" borderId="20" xfId="0" applyBorder="1" applyAlignment="1">
      <alignment vertical="top" wrapText="1"/>
    </xf>
    <xf numFmtId="0" fontId="10" fillId="0" borderId="2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7" xfId="0" applyBorder="1" applyAlignment="1">
      <alignment vertical="top"/>
    </xf>
    <xf numFmtId="0" fontId="0" fillId="6" borderId="1" xfId="0" applyFill="1" applyBorder="1"/>
    <xf numFmtId="0" fontId="10" fillId="0" borderId="13" xfId="0" applyFont="1" applyBorder="1" applyAlignment="1">
      <alignment horizontal="left" vertical="top" wrapText="1"/>
    </xf>
    <xf numFmtId="0" fontId="0" fillId="5" borderId="0" xfId="0" applyFill="1" applyAlignment="1">
      <alignment wrapText="1"/>
    </xf>
    <xf numFmtId="0" fontId="0" fillId="6" borderId="0" xfId="0" applyFill="1" applyAlignment="1">
      <alignment vertical="top" wrapText="1"/>
    </xf>
    <xf numFmtId="0" fontId="0" fillId="0" borderId="3" xfId="0" applyBorder="1" applyAlignment="1">
      <alignment vertical="top" wrapText="1"/>
    </xf>
    <xf numFmtId="0" fontId="5" fillId="0" borderId="0" xfId="0" applyFont="1"/>
    <xf numFmtId="0" fontId="19" fillId="0" borderId="0" xfId="0" applyFont="1" applyAlignment="1">
      <alignment vertical="top" wrapText="1"/>
    </xf>
    <xf numFmtId="0" fontId="3" fillId="20" borderId="0" xfId="0" applyFont="1" applyFill="1" applyAlignment="1">
      <alignment horizontal="center" vertical="top" wrapText="1" readingOrder="1"/>
    </xf>
    <xf numFmtId="0" fontId="6" fillId="0" borderId="0" xfId="0" applyFont="1" applyAlignment="1">
      <alignment vertical="top" wrapText="1"/>
    </xf>
    <xf numFmtId="0" fontId="20" fillId="13" borderId="0" xfId="0" applyFont="1" applyFill="1" applyAlignment="1">
      <alignment vertical="top" wrapText="1"/>
    </xf>
    <xf numFmtId="0" fontId="15" fillId="0" borderId="0" xfId="0" applyFont="1" applyAlignment="1">
      <alignment wrapText="1"/>
    </xf>
    <xf numFmtId="0" fontId="0" fillId="5" borderId="0" xfId="0" applyFill="1" applyAlignment="1">
      <alignment vertical="top" wrapText="1"/>
    </xf>
    <xf numFmtId="0" fontId="0" fillId="5" borderId="0" xfId="0" applyFill="1" applyAlignment="1">
      <alignment vertical="top"/>
    </xf>
    <xf numFmtId="0" fontId="18" fillId="0" borderId="0" xfId="0" applyFont="1" applyAlignment="1">
      <alignment vertical="top" wrapText="1"/>
    </xf>
    <xf numFmtId="0" fontId="11" fillId="0" borderId="0" xfId="0" applyFont="1" applyAlignment="1">
      <alignment vertical="top" wrapText="1"/>
    </xf>
    <xf numFmtId="0" fontId="17" fillId="0" borderId="0" xfId="0" applyFont="1" applyAlignment="1">
      <alignment vertical="top" wrapText="1"/>
    </xf>
    <xf numFmtId="0" fontId="0" fillId="0" borderId="0" xfId="0" applyAlignment="1">
      <alignment vertical="center"/>
    </xf>
    <xf numFmtId="0" fontId="0" fillId="0" borderId="0" xfId="0" applyAlignment="1">
      <alignment vertical="center" wrapText="1"/>
    </xf>
    <xf numFmtId="0" fontId="23" fillId="0" borderId="0" xfId="0" applyFont="1" applyAlignment="1">
      <alignment horizontal="left" vertical="top" wrapText="1" readingOrder="1"/>
    </xf>
    <xf numFmtId="0" fontId="25" fillId="27" borderId="3" xfId="0" applyFont="1" applyFill="1" applyBorder="1" applyAlignment="1">
      <alignment horizontal="center" vertical="top" wrapText="1"/>
    </xf>
    <xf numFmtId="0" fontId="0" fillId="0" borderId="0" xfId="0" applyBorder="1" applyAlignment="1">
      <alignment vertical="top"/>
    </xf>
    <xf numFmtId="0" fontId="3" fillId="5" borderId="0" xfId="0" applyFont="1" applyFill="1" applyBorder="1" applyAlignment="1">
      <alignment horizontal="center" vertical="top" wrapText="1" readingOrder="1"/>
    </xf>
    <xf numFmtId="0" fontId="0" fillId="0" borderId="0" xfId="0" applyBorder="1" applyAlignment="1">
      <alignment vertical="top" wrapText="1"/>
    </xf>
    <xf numFmtId="0" fontId="0" fillId="0" borderId="0" xfId="0" applyFont="1" applyAlignment="1">
      <alignment horizontal="left" vertical="center" wrapText="1" indent="2"/>
    </xf>
    <xf numFmtId="0" fontId="31" fillId="0" borderId="0" xfId="0" applyFont="1" applyAlignment="1">
      <alignment wrapText="1"/>
    </xf>
    <xf numFmtId="0" fontId="0" fillId="0" borderId="0" xfId="0" applyFont="1" applyAlignment="1">
      <alignment vertical="top" wrapText="1"/>
    </xf>
    <xf numFmtId="0" fontId="25" fillId="27" borderId="0" xfId="0" applyFont="1" applyFill="1" applyBorder="1" applyAlignment="1">
      <alignment horizontal="center" vertical="top" wrapText="1"/>
    </xf>
    <xf numFmtId="0" fontId="0" fillId="0" borderId="0" xfId="0" applyFont="1" applyAlignment="1">
      <alignment wrapText="1"/>
    </xf>
    <xf numFmtId="0" fontId="3" fillId="5" borderId="4" xfId="0" applyFont="1" applyFill="1" applyBorder="1" applyAlignment="1">
      <alignment horizontal="center" vertical="top" wrapText="1" readingOrder="1"/>
    </xf>
    <xf numFmtId="0" fontId="33" fillId="10" borderId="21" xfId="0" applyFont="1" applyFill="1" applyBorder="1" applyAlignment="1">
      <alignment horizontal="left" vertical="center" wrapText="1" readingOrder="1"/>
    </xf>
    <xf numFmtId="0" fontId="33" fillId="8" borderId="21" xfId="0" applyFont="1" applyFill="1" applyBorder="1" applyAlignment="1">
      <alignment horizontal="left" vertical="center" wrapText="1" readingOrder="1"/>
    </xf>
    <xf numFmtId="0" fontId="33" fillId="11" borderId="21" xfId="0" applyFont="1" applyFill="1" applyBorder="1" applyAlignment="1">
      <alignment horizontal="left" vertical="center" wrapText="1" readingOrder="1"/>
    </xf>
    <xf numFmtId="0" fontId="7" fillId="10" borderId="2" xfId="0" applyFont="1" applyFill="1" applyBorder="1" applyAlignment="1">
      <alignment vertical="top" wrapText="1" readingOrder="1"/>
    </xf>
    <xf numFmtId="0" fontId="7" fillId="10" borderId="0" xfId="0" applyFont="1" applyFill="1" applyAlignment="1">
      <alignment vertical="top" wrapText="1" readingOrder="1"/>
    </xf>
    <xf numFmtId="0" fontId="7" fillId="8" borderId="0" xfId="0" applyFont="1" applyFill="1" applyAlignment="1">
      <alignment vertical="top" wrapText="1" readingOrder="1"/>
    </xf>
    <xf numFmtId="0" fontId="6" fillId="8" borderId="0" xfId="0" applyFont="1" applyFill="1" applyAlignment="1">
      <alignment vertical="top" wrapText="1" readingOrder="1"/>
    </xf>
    <xf numFmtId="0" fontId="0" fillId="11" borderId="0" xfId="0" applyFont="1" applyFill="1" applyAlignment="1">
      <alignment vertical="top" wrapText="1" readingOrder="1"/>
    </xf>
    <xf numFmtId="0" fontId="0" fillId="11" borderId="0" xfId="0" applyFont="1" applyFill="1" applyAlignment="1">
      <alignment vertical="top" wrapText="1"/>
    </xf>
    <xf numFmtId="0" fontId="33" fillId="9" borderId="21" xfId="0" applyFont="1" applyFill="1" applyBorder="1" applyAlignment="1">
      <alignment horizontal="left" vertical="center" wrapText="1" readingOrder="1"/>
    </xf>
    <xf numFmtId="0" fontId="35" fillId="0" borderId="0" xfId="0" applyFont="1" applyAlignment="1">
      <alignment wrapText="1"/>
    </xf>
    <xf numFmtId="0" fontId="0" fillId="0" borderId="0" xfId="0" applyFont="1"/>
    <xf numFmtId="0" fontId="0" fillId="0" borderId="0" xfId="0" applyFont="1" applyAlignment="1">
      <alignment vertical="center" wrapText="1"/>
    </xf>
    <xf numFmtId="0" fontId="31" fillId="0" borderId="0" xfId="0" applyFont="1" applyAlignment="1">
      <alignment vertical="top" wrapText="1"/>
    </xf>
    <xf numFmtId="0" fontId="0" fillId="0" borderId="0" xfId="0" applyFont="1" applyAlignment="1">
      <alignment horizontal="left" vertical="top" wrapText="1" readingOrder="1"/>
    </xf>
    <xf numFmtId="0" fontId="37" fillId="0" borderId="0" xfId="0" applyFont="1"/>
    <xf numFmtId="0" fontId="1" fillId="5" borderId="0" xfId="0" applyFont="1" applyFill="1" applyAlignment="1">
      <alignment horizontal="center" wrapText="1"/>
    </xf>
    <xf numFmtId="0" fontId="36" fillId="5" borderId="0" xfId="1" applyFont="1" applyFill="1" applyAlignment="1">
      <alignment horizontal="center" wrapText="1"/>
    </xf>
    <xf numFmtId="0" fontId="36" fillId="27" borderId="3" xfId="1" applyFont="1" applyFill="1" applyBorder="1" applyAlignment="1">
      <alignment horizontal="center" vertical="top" wrapText="1"/>
    </xf>
    <xf numFmtId="0" fontId="1" fillId="0" borderId="0" xfId="0" applyFont="1"/>
    <xf numFmtId="0" fontId="39" fillId="27" borderId="1" xfId="0" applyFont="1" applyFill="1" applyBorder="1" applyAlignment="1">
      <alignment horizontal="center" vertical="top" wrapText="1"/>
    </xf>
    <xf numFmtId="0" fontId="39" fillId="27" borderId="7" xfId="0" applyFont="1" applyFill="1" applyBorder="1" applyAlignment="1">
      <alignment horizontal="center" vertical="top" wrapText="1"/>
    </xf>
    <xf numFmtId="0" fontId="39" fillId="26" borderId="3" xfId="0" applyFont="1" applyFill="1" applyBorder="1" applyAlignment="1">
      <alignment horizontal="center" vertical="top" wrapText="1"/>
    </xf>
    <xf numFmtId="0" fontId="40" fillId="0" borderId="0" xfId="0" applyFont="1"/>
    <xf numFmtId="0" fontId="0" fillId="6" borderId="3" xfId="0" applyFill="1" applyBorder="1" applyAlignment="1">
      <alignment vertical="top"/>
    </xf>
    <xf numFmtId="0" fontId="1" fillId="27" borderId="3" xfId="1" applyFont="1" applyFill="1" applyBorder="1" applyAlignment="1">
      <alignment horizontal="center" vertical="top" wrapText="1"/>
    </xf>
    <xf numFmtId="0" fontId="0" fillId="0" borderId="0" xfId="0" applyAlignment="1">
      <alignment horizontal="left" wrapText="1"/>
    </xf>
    <xf numFmtId="0" fontId="14" fillId="27" borderId="3" xfId="1" applyFill="1" applyBorder="1" applyAlignment="1">
      <alignment horizontal="center" vertical="top" wrapText="1"/>
    </xf>
    <xf numFmtId="0" fontId="41" fillId="27" borderId="3" xfId="1" applyFont="1" applyFill="1" applyBorder="1" applyAlignment="1">
      <alignment horizontal="center" vertical="top" wrapText="1"/>
    </xf>
    <xf numFmtId="0" fontId="2" fillId="27" borderId="3" xfId="1" applyFont="1" applyFill="1" applyBorder="1" applyAlignment="1">
      <alignment horizontal="center" vertical="top" wrapText="1"/>
    </xf>
    <xf numFmtId="0" fontId="14" fillId="0" borderId="0" xfId="1"/>
    <xf numFmtId="0" fontId="42" fillId="27" borderId="3" xfId="1" applyFont="1" applyFill="1" applyBorder="1" applyAlignment="1">
      <alignment horizontal="center" vertical="top" wrapText="1"/>
    </xf>
    <xf numFmtId="0" fontId="9" fillId="0" borderId="0" xfId="0" applyFont="1" applyAlignment="1">
      <alignment horizontal="left" vertical="top" wrapText="1"/>
    </xf>
    <xf numFmtId="0" fontId="0" fillId="0" borderId="0" xfId="0" applyAlignment="1">
      <alignment horizontal="center" vertical="top"/>
    </xf>
    <xf numFmtId="0" fontId="0" fillId="0" borderId="0" xfId="0" applyAlignment="1">
      <alignment horizontal="center" vertical="top"/>
    </xf>
    <xf numFmtId="0" fontId="0" fillId="0" borderId="0" xfId="0" applyFill="1" applyAlignment="1">
      <alignment vertical="top"/>
    </xf>
    <xf numFmtId="0" fontId="0" fillId="20" borderId="0" xfId="0" applyFill="1" applyAlignment="1">
      <alignment wrapText="1"/>
    </xf>
    <xf numFmtId="0" fontId="2" fillId="20" borderId="0" xfId="0" applyFont="1" applyFill="1" applyAlignment="1">
      <alignment horizontal="center" wrapText="1"/>
    </xf>
    <xf numFmtId="0" fontId="0" fillId="0" borderId="0" xfId="0" applyFill="1"/>
    <xf numFmtId="0" fontId="0" fillId="0" borderId="3" xfId="0" applyBorder="1" applyAlignment="1">
      <alignment horizontal="left" vertical="top"/>
    </xf>
    <xf numFmtId="0" fontId="25" fillId="26" borderId="3" xfId="0" applyFont="1" applyFill="1" applyBorder="1" applyAlignment="1">
      <alignment horizontal="left" vertical="top" wrapText="1"/>
    </xf>
    <xf numFmtId="0" fontId="38" fillId="25" borderId="1" xfId="0" applyFont="1" applyFill="1" applyBorder="1" applyAlignment="1">
      <alignment horizontal="left" vertical="top" wrapText="1"/>
    </xf>
    <xf numFmtId="0" fontId="38" fillId="27" borderId="4" xfId="0" applyFont="1" applyFill="1" applyBorder="1" applyAlignment="1">
      <alignment horizontal="left" vertical="top" wrapText="1"/>
    </xf>
    <xf numFmtId="0" fontId="39" fillId="27" borderId="3" xfId="0" applyFont="1" applyFill="1" applyBorder="1" applyAlignment="1">
      <alignment horizontal="left" vertical="top" wrapText="1"/>
    </xf>
    <xf numFmtId="0" fontId="0" fillId="29" borderId="0" xfId="0" applyFill="1" applyAlignment="1">
      <alignment horizontal="left" vertical="top" wrapText="1"/>
    </xf>
    <xf numFmtId="0" fontId="5" fillId="29" borderId="0" xfId="0" applyFont="1" applyFill="1" applyAlignment="1">
      <alignment horizontal="left" vertical="top" wrapText="1"/>
    </xf>
    <xf numFmtId="0" fontId="0" fillId="30" borderId="0" xfId="0" applyFill="1" applyAlignment="1">
      <alignment horizontal="left" vertical="top" wrapText="1"/>
    </xf>
    <xf numFmtId="0" fontId="5" fillId="30" borderId="0" xfId="0" applyFont="1" applyFill="1" applyAlignment="1">
      <alignment horizontal="left" vertical="top" wrapText="1"/>
    </xf>
    <xf numFmtId="0" fontId="0" fillId="31" borderId="0" xfId="0" applyFill="1" applyAlignment="1">
      <alignment horizontal="left" vertical="top" wrapText="1"/>
    </xf>
    <xf numFmtId="0" fontId="5" fillId="31" borderId="0" xfId="0" applyFont="1" applyFill="1" applyAlignment="1">
      <alignment horizontal="left" vertical="top" wrapText="1"/>
    </xf>
    <xf numFmtId="0" fontId="0" fillId="33" borderId="0" xfId="0" applyFill="1" applyAlignment="1">
      <alignment horizontal="left" vertical="top" wrapText="1"/>
    </xf>
    <xf numFmtId="0" fontId="0" fillId="35" borderId="0" xfId="0" applyFill="1" applyAlignment="1">
      <alignment horizontal="left" vertical="top" wrapText="1"/>
    </xf>
    <xf numFmtId="0" fontId="0" fillId="0" borderId="3" xfId="0" applyBorder="1" applyAlignment="1">
      <alignment horizontal="left" vertical="top" wrapText="1"/>
    </xf>
    <xf numFmtId="0" fontId="24" fillId="0" borderId="0" xfId="0" applyFont="1" applyAlignment="1">
      <alignment horizontal="left" vertical="top"/>
    </xf>
    <xf numFmtId="0" fontId="0" fillId="25" borderId="0" xfId="0" applyFill="1" applyAlignment="1">
      <alignment horizontal="left" vertical="top" wrapText="1"/>
    </xf>
    <xf numFmtId="0" fontId="0" fillId="0" borderId="0" xfId="0" applyFont="1" applyAlignment="1">
      <alignment horizontal="left" vertical="top" wrapText="1"/>
    </xf>
    <xf numFmtId="0" fontId="43" fillId="20" borderId="9" xfId="0" applyFont="1" applyFill="1" applyBorder="1" applyAlignment="1">
      <alignment horizontal="center" vertical="top" wrapText="1" readingOrder="1"/>
    </xf>
    <xf numFmtId="0" fontId="39" fillId="20" borderId="3" xfId="0" applyFont="1" applyFill="1" applyBorder="1" applyAlignment="1">
      <alignment horizontal="left" vertical="top" wrapText="1"/>
    </xf>
    <xf numFmtId="0" fontId="0" fillId="20" borderId="1" xfId="0" applyFill="1" applyBorder="1" applyAlignment="1">
      <alignment wrapText="1"/>
    </xf>
    <xf numFmtId="0" fontId="2" fillId="20" borderId="1" xfId="0" applyFont="1" applyFill="1" applyBorder="1" applyAlignment="1">
      <alignment horizontal="center" wrapText="1"/>
    </xf>
    <xf numFmtId="0" fontId="34" fillId="0" borderId="0" xfId="3" applyFill="1" applyAlignment="1">
      <alignment horizontal="left" vertical="top" wrapText="1"/>
    </xf>
    <xf numFmtId="0" fontId="5" fillId="40" borderId="0" xfId="0" applyFont="1" applyFill="1" applyAlignment="1">
      <alignment vertical="top" wrapText="1"/>
    </xf>
    <xf numFmtId="0" fontId="5" fillId="40" borderId="0" xfId="0" applyFont="1" applyFill="1" applyAlignment="1">
      <alignment horizontal="center" vertical="top" wrapText="1"/>
    </xf>
    <xf numFmtId="0" fontId="5" fillId="23" borderId="0" xfId="0" applyFont="1" applyFill="1" applyAlignment="1">
      <alignment horizontal="center" vertical="top" wrapText="1"/>
    </xf>
    <xf numFmtId="0" fontId="4" fillId="38" borderId="27" xfId="0" applyFont="1" applyFill="1" applyBorder="1" applyAlignment="1">
      <alignment horizontal="center" vertical="top" wrapText="1"/>
    </xf>
    <xf numFmtId="0" fontId="4" fillId="45" borderId="30" xfId="0" applyFont="1" applyFill="1" applyBorder="1" applyAlignment="1">
      <alignment horizontal="center" vertical="top" wrapText="1"/>
    </xf>
    <xf numFmtId="0" fontId="6" fillId="45" borderId="30" xfId="0" applyFont="1" applyFill="1" applyBorder="1" applyAlignment="1">
      <alignment horizontal="center" vertical="top" wrapText="1"/>
    </xf>
    <xf numFmtId="0" fontId="4" fillId="47" borderId="33" xfId="0" applyFont="1" applyFill="1" applyBorder="1" applyAlignment="1">
      <alignment horizontal="center" vertical="top" wrapText="1"/>
    </xf>
    <xf numFmtId="0" fontId="4" fillId="46" borderId="34" xfId="0" applyFont="1" applyFill="1" applyBorder="1" applyAlignment="1">
      <alignment horizontal="center" vertical="top" wrapText="1"/>
    </xf>
    <xf numFmtId="0" fontId="0" fillId="49" borderId="30" xfId="0" applyFill="1" applyBorder="1" applyAlignment="1">
      <alignment vertical="top" wrapText="1"/>
    </xf>
    <xf numFmtId="0" fontId="20" fillId="37" borderId="37" xfId="0" applyFont="1" applyFill="1" applyBorder="1" applyAlignment="1">
      <alignment vertical="top" wrapText="1"/>
    </xf>
    <xf numFmtId="0" fontId="20" fillId="37" borderId="38" xfId="0" applyFont="1" applyFill="1" applyBorder="1" applyAlignment="1">
      <alignment vertical="top" wrapText="1"/>
    </xf>
    <xf numFmtId="0" fontId="6" fillId="43" borderId="39" xfId="0" applyFont="1" applyFill="1" applyBorder="1" applyAlignment="1">
      <alignment vertical="top" wrapText="1"/>
    </xf>
    <xf numFmtId="0" fontId="6" fillId="43" borderId="40" xfId="0" applyFont="1" applyFill="1" applyBorder="1" applyAlignment="1">
      <alignment vertical="top" wrapText="1"/>
    </xf>
    <xf numFmtId="0" fontId="6" fillId="38" borderId="41" xfId="0" applyFont="1" applyFill="1" applyBorder="1" applyAlignment="1">
      <alignment horizontal="center" vertical="top" wrapText="1"/>
    </xf>
    <xf numFmtId="0" fontId="6" fillId="2" borderId="42" xfId="0" applyFont="1" applyFill="1" applyBorder="1" applyAlignment="1">
      <alignment vertical="top" wrapText="1"/>
    </xf>
    <xf numFmtId="0" fontId="6" fillId="2" borderId="43" xfId="0" applyFont="1" applyFill="1" applyBorder="1" applyAlignment="1">
      <alignment vertical="top" wrapText="1"/>
    </xf>
    <xf numFmtId="0" fontId="6" fillId="44" borderId="44" xfId="0" applyFont="1" applyFill="1" applyBorder="1" applyAlignment="1">
      <alignment vertical="top" wrapText="1"/>
    </xf>
    <xf numFmtId="0" fontId="6" fillId="44" borderId="45" xfId="0" applyFont="1" applyFill="1" applyBorder="1" applyAlignment="1">
      <alignment vertical="top" wrapText="1"/>
    </xf>
    <xf numFmtId="0" fontId="6" fillId="45" borderId="46" xfId="0" applyFont="1" applyFill="1" applyBorder="1" applyAlignment="1">
      <alignment horizontal="center" vertical="top" wrapText="1"/>
    </xf>
    <xf numFmtId="0" fontId="6" fillId="46" borderId="47" xfId="0" applyFont="1" applyFill="1" applyBorder="1" applyAlignment="1">
      <alignment vertical="top" wrapText="1"/>
    </xf>
    <xf numFmtId="0" fontId="6" fillId="46" borderId="48" xfId="0" applyFont="1" applyFill="1" applyBorder="1" applyAlignment="1">
      <alignment vertical="top" wrapText="1"/>
    </xf>
    <xf numFmtId="0" fontId="6" fillId="36" borderId="49" xfId="0" applyFont="1" applyFill="1" applyBorder="1" applyAlignment="1">
      <alignment horizontal="center" vertical="top" wrapText="1"/>
    </xf>
    <xf numFmtId="0" fontId="6" fillId="36" borderId="50" xfId="0" applyFont="1" applyFill="1" applyBorder="1" applyAlignment="1">
      <alignment horizontal="center" vertical="top" wrapText="1"/>
    </xf>
    <xf numFmtId="0" fontId="6" fillId="47" borderId="47" xfId="0" applyFont="1" applyFill="1" applyBorder="1" applyAlignment="1">
      <alignment vertical="top" wrapText="1"/>
    </xf>
    <xf numFmtId="0" fontId="6" fillId="47" borderId="48" xfId="0" applyFont="1" applyFill="1" applyBorder="1" applyAlignment="1">
      <alignment vertical="top" wrapText="1"/>
    </xf>
    <xf numFmtId="0" fontId="6" fillId="46" borderId="51" xfId="0" applyFont="1" applyFill="1" applyBorder="1" applyAlignment="1">
      <alignment horizontal="center" vertical="top" wrapText="1"/>
    </xf>
    <xf numFmtId="0" fontId="6" fillId="48" borderId="52" xfId="0" applyFont="1" applyFill="1" applyBorder="1" applyAlignment="1">
      <alignment vertical="top" wrapText="1"/>
    </xf>
    <xf numFmtId="0" fontId="6" fillId="48" borderId="53" xfId="0" applyFont="1" applyFill="1" applyBorder="1" applyAlignment="1">
      <alignment vertical="top" wrapText="1"/>
    </xf>
    <xf numFmtId="0" fontId="6" fillId="49" borderId="46" xfId="0" applyFont="1" applyFill="1" applyBorder="1" applyAlignment="1">
      <alignment vertical="top" wrapText="1"/>
    </xf>
    <xf numFmtId="0" fontId="44" fillId="50" borderId="36" xfId="0" applyFont="1" applyFill="1" applyBorder="1" applyAlignment="1">
      <alignment vertical="top" wrapText="1"/>
    </xf>
    <xf numFmtId="0" fontId="14" fillId="0" borderId="0" xfId="1" applyAlignment="1">
      <alignmen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0" fontId="14" fillId="0" borderId="0" xfId="1" applyAlignment="1">
      <alignment vertical="top"/>
    </xf>
    <xf numFmtId="3" fontId="0" fillId="0" borderId="0" xfId="0" applyNumberFormat="1" applyAlignment="1">
      <alignment horizontal="center" vertical="top"/>
    </xf>
    <xf numFmtId="17" fontId="0" fillId="0" borderId="0" xfId="0" applyNumberFormat="1" applyAlignment="1">
      <alignment horizontal="center" vertical="top"/>
    </xf>
    <xf numFmtId="0" fontId="0" fillId="0" borderId="0" xfId="0" applyFill="1" applyAlignment="1">
      <alignment wrapText="1"/>
    </xf>
    <xf numFmtId="0" fontId="46" fillId="0" borderId="0" xfId="0" applyFont="1" applyAlignment="1">
      <alignment horizontal="center" vertical="top" wrapText="1"/>
    </xf>
    <xf numFmtId="0" fontId="6" fillId="0" borderId="0" xfId="0" applyFont="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left" vertical="top" wrapText="1" readingOrder="1"/>
    </xf>
    <xf numFmtId="0" fontId="11" fillId="0" borderId="0" xfId="0" applyFont="1" applyFill="1" applyBorder="1" applyAlignment="1">
      <alignment horizontal="left" vertical="top" wrapText="1"/>
    </xf>
    <xf numFmtId="0" fontId="47" fillId="0" borderId="0" xfId="1" applyFont="1" applyFill="1" applyBorder="1" applyAlignment="1">
      <alignment horizontal="left" vertical="top" wrapText="1" readingOrder="1"/>
    </xf>
    <xf numFmtId="0" fontId="47" fillId="0" borderId="0" xfId="1" applyFont="1" applyFill="1" applyBorder="1" applyAlignment="1">
      <alignment horizontal="left" vertical="top" wrapText="1"/>
    </xf>
    <xf numFmtId="0" fontId="0" fillId="0" borderId="0" xfId="0" applyFill="1" applyAlignment="1">
      <alignment horizontal="center" vertical="top"/>
    </xf>
    <xf numFmtId="0" fontId="14" fillId="0" borderId="0" xfId="1" applyFill="1" applyAlignment="1">
      <alignment vertical="top" wrapText="1"/>
    </xf>
    <xf numFmtId="17" fontId="0" fillId="0" borderId="0" xfId="0" applyNumberFormat="1" applyFill="1" applyAlignment="1">
      <alignment horizontal="center" vertical="top"/>
    </xf>
    <xf numFmtId="0" fontId="14" fillId="0" borderId="0" xfId="1" applyFill="1" applyBorder="1" applyAlignment="1">
      <alignment horizontal="left" vertical="top" wrapText="1" readingOrder="1"/>
    </xf>
    <xf numFmtId="0" fontId="14" fillId="0" borderId="0" xfId="1" applyFill="1" applyBorder="1" applyAlignment="1">
      <alignment horizontal="left" vertical="top" wrapText="1"/>
    </xf>
    <xf numFmtId="0" fontId="0" fillId="0" borderId="0" xfId="0" applyAlignment="1">
      <alignment horizontal="center"/>
    </xf>
    <xf numFmtId="17" fontId="0" fillId="0" borderId="0" xfId="0" applyNumberFormat="1" applyAlignment="1">
      <alignment horizontal="center"/>
    </xf>
    <xf numFmtId="0" fontId="0" fillId="0" borderId="0" xfId="0" applyAlignment="1">
      <alignment horizontal="center" wrapText="1"/>
    </xf>
    <xf numFmtId="0" fontId="14" fillId="0" borderId="0" xfId="1" applyAlignment="1">
      <alignment horizontal="left" vertical="top" wrapText="1" readingOrder="1"/>
    </xf>
    <xf numFmtId="0" fontId="14" fillId="5" borderId="0" xfId="1" applyFill="1" applyAlignment="1">
      <alignment horizontal="center" vertical="center" wrapText="1"/>
    </xf>
    <xf numFmtId="0" fontId="48" fillId="5" borderId="0" xfId="1" applyFont="1" applyFill="1" applyAlignment="1">
      <alignment horizontal="center" vertical="center" wrapText="1"/>
    </xf>
    <xf numFmtId="0" fontId="14" fillId="27" borderId="3" xfId="1" applyFill="1" applyBorder="1" applyAlignment="1">
      <alignment horizontal="center" vertical="center" wrapText="1"/>
    </xf>
    <xf numFmtId="0" fontId="0" fillId="0" borderId="0" xfId="0" applyAlignment="1">
      <alignment horizontal="center" vertical="top"/>
    </xf>
    <xf numFmtId="0" fontId="14" fillId="0" borderId="0" xfId="1" applyFill="1" applyAlignment="1">
      <alignment horizontal="left" vertical="center" wrapText="1"/>
    </xf>
    <xf numFmtId="0" fontId="0" fillId="0" borderId="0" xfId="0" applyFill="1" applyAlignment="1">
      <alignment horizontal="left" vertical="top" wrapText="1"/>
    </xf>
    <xf numFmtId="0" fontId="5" fillId="18" borderId="0" xfId="1" applyFont="1" applyFill="1" applyAlignment="1">
      <alignment horizontal="center" vertical="top" wrapText="1"/>
    </xf>
    <xf numFmtId="0" fontId="49" fillId="0" borderId="0" xfId="1" applyFont="1" applyAlignment="1">
      <alignment vertical="top" wrapText="1"/>
    </xf>
    <xf numFmtId="0" fontId="14" fillId="51" borderId="0" xfId="1" applyFill="1" applyAlignment="1">
      <alignment horizontal="left" vertical="center" wrapText="1"/>
    </xf>
    <xf numFmtId="0" fontId="14" fillId="5" borderId="0" xfId="1" applyFill="1" applyAlignment="1">
      <alignment horizontal="center" vertical="center"/>
    </xf>
    <xf numFmtId="0" fontId="50" fillId="0" borderId="0" xfId="0" applyFont="1" applyAlignment="1">
      <alignment horizontal="left" vertical="center" wrapText="1" readingOrder="1"/>
    </xf>
    <xf numFmtId="0" fontId="42" fillId="5" borderId="0" xfId="1" applyFont="1" applyFill="1" applyAlignment="1">
      <alignment horizontal="center" vertical="top" wrapText="1"/>
    </xf>
    <xf numFmtId="0" fontId="14" fillId="0" borderId="0" xfId="1" applyAlignment="1">
      <alignment wrapText="1"/>
    </xf>
    <xf numFmtId="0" fontId="14" fillId="0" borderId="0" xfId="1" applyAlignment="1">
      <alignment horizontal="left" vertical="center" wrapText="1"/>
    </xf>
    <xf numFmtId="0" fontId="14" fillId="0" borderId="0" xfId="1" applyFill="1" applyAlignment="1">
      <alignment horizontal="left" vertical="center"/>
    </xf>
    <xf numFmtId="0" fontId="0" fillId="0" borderId="0" xfId="0" quotePrefix="1" applyAlignment="1">
      <alignment horizontal="left" vertical="top" wrapText="1"/>
    </xf>
    <xf numFmtId="17" fontId="0" fillId="0" borderId="0" xfId="0" applyNumberFormat="1" applyAlignment="1">
      <alignment horizontal="left" vertical="top" wrapText="1"/>
    </xf>
    <xf numFmtId="0" fontId="10" fillId="0" borderId="0" xfId="0" applyFont="1" applyAlignment="1">
      <alignment vertical="top" wrapText="1"/>
    </xf>
    <xf numFmtId="0" fontId="0" fillId="0" borderId="0" xfId="0" quotePrefix="1" applyAlignment="1">
      <alignment vertical="top" wrapText="1"/>
    </xf>
    <xf numFmtId="0" fontId="0" fillId="0" borderId="0" xfId="0" applyFill="1" applyBorder="1" applyAlignment="1">
      <alignment wrapText="1"/>
    </xf>
    <xf numFmtId="0" fontId="14" fillId="0" borderId="0" xfId="1" applyAlignment="1">
      <alignment horizontal="left" vertical="top" wrapText="1"/>
    </xf>
    <xf numFmtId="0" fontId="0" fillId="0" borderId="0" xfId="0" quotePrefix="1" applyAlignment="1">
      <alignment wrapText="1"/>
    </xf>
    <xf numFmtId="0" fontId="0" fillId="0" borderId="3" xfId="0" applyFill="1" applyBorder="1" applyAlignment="1">
      <alignment vertical="top"/>
    </xf>
    <xf numFmtId="0" fontId="0" fillId="5" borderId="0" xfId="1" applyFont="1" applyFill="1" applyAlignment="1">
      <alignment horizontal="center" vertical="center" wrapText="1"/>
    </xf>
    <xf numFmtId="0" fontId="0" fillId="0" borderId="0" xfId="0" applyFont="1" applyBorder="1" applyAlignment="1">
      <alignment vertical="top" wrapText="1"/>
    </xf>
    <xf numFmtId="0" fontId="23" fillId="0" borderId="0" xfId="0" applyFont="1" applyAlignment="1">
      <alignment vertical="top" wrapText="1"/>
    </xf>
    <xf numFmtId="0" fontId="23" fillId="0" borderId="0" xfId="0" applyFont="1"/>
    <xf numFmtId="0" fontId="0" fillId="18" borderId="0" xfId="0" applyFill="1" applyAlignment="1">
      <alignment horizontal="center" vertical="top" wrapText="1"/>
    </xf>
    <xf numFmtId="0" fontId="0" fillId="18" borderId="0" xfId="0" applyFill="1" applyAlignment="1">
      <alignment horizontal="center" vertical="top"/>
    </xf>
    <xf numFmtId="0" fontId="46" fillId="18" borderId="0" xfId="0" applyFont="1" applyFill="1" applyAlignment="1">
      <alignment horizontal="center" vertical="top" wrapText="1"/>
    </xf>
    <xf numFmtId="17" fontId="10" fillId="0" borderId="0" xfId="0" applyNumberFormat="1" applyFont="1" applyAlignment="1">
      <alignment horizontal="center" vertical="top"/>
    </xf>
    <xf numFmtId="0" fontId="10" fillId="0" borderId="0" xfId="0" applyFont="1" applyAlignment="1">
      <alignment horizontal="center" vertical="top"/>
    </xf>
    <xf numFmtId="0" fontId="57" fillId="0" borderId="0" xfId="0" applyFont="1" applyAlignment="1">
      <alignment horizontal="left" vertical="center" wrapText="1" readingOrder="1"/>
    </xf>
    <xf numFmtId="0" fontId="58" fillId="0" borderId="0" xfId="0" applyFont="1" applyFill="1" applyBorder="1" applyAlignment="1">
      <alignment horizontal="left" vertical="top" wrapText="1"/>
    </xf>
    <xf numFmtId="0" fontId="59" fillId="0" borderId="0" xfId="0" applyFont="1"/>
    <xf numFmtId="0" fontId="30" fillId="20" borderId="0" xfId="0" applyFont="1" applyFill="1" applyAlignment="1">
      <alignment wrapText="1"/>
    </xf>
    <xf numFmtId="0" fontId="60" fillId="20" borderId="9" xfId="0" applyFont="1" applyFill="1" applyBorder="1" applyAlignment="1">
      <alignment horizontal="center" vertical="top" wrapText="1" readingOrder="1"/>
    </xf>
    <xf numFmtId="0" fontId="30" fillId="0" borderId="0" xfId="0" applyFont="1"/>
    <xf numFmtId="0" fontId="30" fillId="0" borderId="0" xfId="0" applyFont="1" applyAlignment="1">
      <alignment wrapText="1"/>
    </xf>
    <xf numFmtId="0" fontId="61" fillId="20" borderId="0" xfId="0" applyFont="1" applyFill="1" applyAlignment="1">
      <alignment horizontal="center" wrapText="1"/>
    </xf>
    <xf numFmtId="0" fontId="30" fillId="0" borderId="0" xfId="0" applyFont="1" applyAlignment="1">
      <alignment vertical="top" wrapText="1"/>
    </xf>
    <xf numFmtId="0" fontId="30" fillId="0" borderId="0" xfId="0" applyFont="1" applyAlignment="1">
      <alignment horizontal="center" vertical="top"/>
    </xf>
    <xf numFmtId="0" fontId="30" fillId="0" borderId="0" xfId="0" applyFont="1" applyAlignment="1">
      <alignment vertical="top"/>
    </xf>
    <xf numFmtId="0" fontId="59" fillId="20" borderId="0" xfId="0" applyFont="1" applyFill="1" applyAlignment="1">
      <alignment horizontal="center"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17" fontId="0" fillId="0" borderId="0" xfId="0" applyNumberFormat="1" applyFont="1" applyAlignment="1">
      <alignment horizontal="center" vertical="top"/>
    </xf>
    <xf numFmtId="0" fontId="0" fillId="20" borderId="0" xfId="0" applyFont="1" applyFill="1" applyAlignment="1">
      <alignment wrapText="1"/>
    </xf>
    <xf numFmtId="0" fontId="5" fillId="20" borderId="0" xfId="0" applyFont="1" applyFill="1" applyAlignment="1">
      <alignment horizontal="center" wrapText="1"/>
    </xf>
    <xf numFmtId="0" fontId="62" fillId="0" borderId="0" xfId="0" applyFont="1" applyAlignment="1">
      <alignment horizontal="center" vertical="top"/>
    </xf>
    <xf numFmtId="0" fontId="62" fillId="0" borderId="0" xfId="0" applyFont="1" applyAlignment="1">
      <alignment vertical="top"/>
    </xf>
    <xf numFmtId="0" fontId="62" fillId="0" borderId="0" xfId="0" applyFont="1" applyAlignment="1">
      <alignment horizontal="center" vertical="top" wrapText="1"/>
    </xf>
    <xf numFmtId="17" fontId="62" fillId="0" borderId="0" xfId="0" applyNumberFormat="1" applyFont="1" applyAlignment="1">
      <alignment horizontal="center" vertical="top"/>
    </xf>
    <xf numFmtId="0" fontId="0" fillId="0" borderId="0" xfId="0" applyAlignment="1">
      <alignment horizontal="center" vertical="top"/>
    </xf>
    <xf numFmtId="0" fontId="3" fillId="5" borderId="0" xfId="0" applyFont="1" applyFill="1" applyAlignment="1">
      <alignment horizontal="center" vertical="top" wrapText="1" readingOrder="1"/>
    </xf>
    <xf numFmtId="0" fontId="0" fillId="0" borderId="0" xfId="1" applyFont="1" applyAlignment="1">
      <alignment vertical="top" wrapText="1"/>
    </xf>
    <xf numFmtId="0" fontId="49" fillId="0" borderId="0" xfId="1" applyFont="1" applyAlignment="1">
      <alignment horizontal="left" vertical="top" wrapText="1"/>
    </xf>
    <xf numFmtId="0" fontId="14" fillId="0" borderId="0" xfId="1" applyFill="1" applyAlignment="1">
      <alignment vertical="top"/>
    </xf>
    <xf numFmtId="0" fontId="62" fillId="0" borderId="0" xfId="0" applyFont="1" applyFill="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1" applyFont="1" applyFill="1" applyAlignment="1">
      <alignment horizontal="left" vertical="top" wrapText="1"/>
    </xf>
    <xf numFmtId="0" fontId="0" fillId="0" borderId="0" xfId="1" applyFont="1" applyAlignment="1">
      <alignment horizontal="left" vertical="top" wrapText="1"/>
    </xf>
    <xf numFmtId="0" fontId="0" fillId="0" borderId="0" xfId="1" applyFont="1" applyFill="1" applyAlignment="1">
      <alignment vertical="top" wrapText="1"/>
    </xf>
    <xf numFmtId="0" fontId="49" fillId="0" borderId="0" xfId="1" applyFont="1" applyAlignment="1">
      <alignment vertical="top"/>
    </xf>
    <xf numFmtId="0" fontId="4" fillId="42" borderId="0" xfId="0" applyFont="1" applyFill="1" applyAlignment="1">
      <alignment horizontal="center" vertical="top" wrapText="1"/>
    </xf>
    <xf numFmtId="0" fontId="4" fillId="41" borderId="0" xfId="0" applyFont="1" applyFill="1" applyAlignment="1">
      <alignment horizontal="center" vertical="top" wrapText="1"/>
    </xf>
    <xf numFmtId="0" fontId="4" fillId="47" borderId="31" xfId="0" applyFont="1" applyFill="1" applyBorder="1" applyAlignment="1">
      <alignment horizontal="center" vertical="top" wrapText="1"/>
    </xf>
    <xf numFmtId="0" fontId="0" fillId="0" borderId="0" xfId="0" applyAlignment="1">
      <alignment horizontal="center" vertical="top"/>
    </xf>
    <xf numFmtId="0" fontId="49" fillId="0" borderId="0" xfId="1" applyFont="1" applyFill="1" applyAlignment="1">
      <alignment vertical="top" wrapText="1"/>
    </xf>
    <xf numFmtId="0" fontId="49" fillId="0" borderId="0" xfId="1" applyFont="1" applyFill="1" applyAlignment="1">
      <alignment horizontal="left" vertical="top" wrapText="1"/>
    </xf>
    <xf numFmtId="0" fontId="0" fillId="0" borderId="0" xfId="0" applyAlignment="1">
      <alignment horizontal="center" vertical="top"/>
    </xf>
    <xf numFmtId="3" fontId="0" fillId="0" borderId="0" xfId="0" applyNumberFormat="1"/>
    <xf numFmtId="0" fontId="62"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14" fillId="0" borderId="0" xfId="1" applyFill="1" applyAlignment="1" applyProtection="1">
      <alignment vertical="top" wrapText="1"/>
      <protection locked="0"/>
    </xf>
    <xf numFmtId="0" fontId="14" fillId="0" borderId="0" xfId="1" applyAlignment="1" applyProtection="1">
      <alignment vertical="top" wrapText="1"/>
      <protection locked="0"/>
    </xf>
    <xf numFmtId="0" fontId="49" fillId="0" borderId="0" xfId="1" applyFont="1" applyFill="1" applyAlignment="1" applyProtection="1">
      <alignment vertical="top" wrapText="1"/>
      <protection locked="0"/>
    </xf>
    <xf numFmtId="0" fontId="0" fillId="0" borderId="0" xfId="0" applyAlignment="1" applyProtection="1">
      <alignment horizontal="center" vertical="top" wrapText="1"/>
      <protection locked="0"/>
    </xf>
    <xf numFmtId="17" fontId="0" fillId="0" borderId="0" xfId="0" applyNumberFormat="1" applyAlignment="1" applyProtection="1">
      <alignment horizontal="center" vertical="top" wrapText="1"/>
      <protection locked="0"/>
    </xf>
    <xf numFmtId="0" fontId="46" fillId="0" borderId="0" xfId="0" applyFont="1" applyAlignment="1" applyProtection="1">
      <alignment horizontal="center" vertical="top" wrapText="1"/>
      <protection locked="0"/>
    </xf>
    <xf numFmtId="0" fontId="0" fillId="0" borderId="0" xfId="0" applyProtection="1">
      <protection locked="0"/>
    </xf>
    <xf numFmtId="0" fontId="0" fillId="0" borderId="0" xfId="0" quotePrefix="1"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17" fontId="0" fillId="0" borderId="0" xfId="0" applyNumberFormat="1" applyAlignment="1" applyProtection="1">
      <alignment horizontal="center" vertical="top"/>
      <protection locked="0"/>
    </xf>
    <xf numFmtId="3" fontId="0" fillId="0" borderId="0" xfId="0" applyNumberFormat="1" applyAlignment="1" applyProtection="1">
      <alignment horizontal="center" vertical="top"/>
      <protection locked="0"/>
    </xf>
    <xf numFmtId="0" fontId="0" fillId="0" borderId="0" xfId="1" applyFont="1" applyFill="1" applyAlignment="1" applyProtection="1">
      <alignment vertical="top" wrapText="1"/>
      <protection locked="0"/>
    </xf>
    <xf numFmtId="0" fontId="0" fillId="5" borderId="1" xfId="0" applyFill="1" applyBorder="1" applyAlignment="1">
      <alignment wrapText="1"/>
    </xf>
    <xf numFmtId="0" fontId="0" fillId="24" borderId="1" xfId="0" applyFont="1" applyFill="1" applyBorder="1" applyAlignment="1">
      <alignment wrapText="1"/>
    </xf>
    <xf numFmtId="0" fontId="1" fillId="24" borderId="1" xfId="0" applyFont="1" applyFill="1" applyBorder="1" applyAlignment="1">
      <alignment horizontal="center" vertical="top" wrapText="1" readingOrder="1"/>
    </xf>
    <xf numFmtId="0" fontId="0" fillId="24" borderId="1" xfId="0" applyFill="1" applyBorder="1" applyAlignment="1">
      <alignment wrapText="1"/>
    </xf>
    <xf numFmtId="0" fontId="3" fillId="24" borderId="1" xfId="0" applyFont="1" applyFill="1" applyBorder="1" applyAlignment="1">
      <alignment horizontal="center" vertical="top" wrapText="1" readingOrder="1"/>
    </xf>
    <xf numFmtId="0" fontId="0" fillId="5" borderId="1" xfId="0" applyFill="1" applyBorder="1" applyAlignment="1">
      <alignment vertical="top" wrapText="1"/>
    </xf>
    <xf numFmtId="0" fontId="0" fillId="5" borderId="1" xfId="0" applyFill="1" applyBorder="1" applyAlignment="1">
      <alignment vertical="top"/>
    </xf>
    <xf numFmtId="0" fontId="0" fillId="25" borderId="1" xfId="0" applyFill="1" applyBorder="1" applyAlignment="1">
      <alignment horizontal="left" vertical="top" wrapText="1"/>
    </xf>
    <xf numFmtId="0" fontId="39" fillId="27" borderId="1" xfId="0" applyFont="1" applyFill="1" applyBorder="1" applyAlignment="1">
      <alignment horizontal="left" vertical="top" wrapText="1"/>
    </xf>
    <xf numFmtId="0" fontId="0" fillId="0" borderId="1" xfId="0" applyBorder="1" applyAlignment="1">
      <alignment vertical="top"/>
    </xf>
    <xf numFmtId="0" fontId="3" fillId="21" borderId="1" xfId="0" applyFont="1" applyFill="1" applyBorder="1" applyAlignment="1">
      <alignment horizontal="center" vertical="top" wrapText="1" readingOrder="1"/>
    </xf>
    <xf numFmtId="0" fontId="5" fillId="52" borderId="0" xfId="0" applyFont="1" applyFill="1" applyAlignment="1">
      <alignment horizontal="center" vertical="top" wrapText="1"/>
    </xf>
    <xf numFmtId="0" fontId="6" fillId="2" borderId="28" xfId="0" applyFont="1" applyFill="1" applyBorder="1" applyAlignment="1">
      <alignment horizontal="center" vertical="top" wrapText="1"/>
    </xf>
    <xf numFmtId="0" fontId="0" fillId="2" borderId="28" xfId="0" applyFill="1" applyBorder="1" applyAlignment="1">
      <alignment horizontal="center" vertical="top" wrapText="1"/>
    </xf>
    <xf numFmtId="0" fontId="4" fillId="42" borderId="0" xfId="0" applyFont="1" applyFill="1" applyAlignment="1">
      <alignment horizontal="center" vertical="top" wrapText="1"/>
    </xf>
    <xf numFmtId="0" fontId="4" fillId="41" borderId="0" xfId="0" applyFont="1" applyFill="1" applyAlignment="1">
      <alignment horizontal="center" vertical="top" wrapText="1"/>
    </xf>
    <xf numFmtId="0" fontId="4" fillId="50" borderId="24" xfId="0" applyFont="1" applyFill="1" applyBorder="1" applyAlignment="1">
      <alignment horizontal="center" vertical="top" wrapText="1"/>
    </xf>
    <xf numFmtId="0" fontId="4" fillId="37" borderId="25" xfId="0" applyFont="1" applyFill="1" applyBorder="1" applyAlignment="1">
      <alignment horizontal="center" vertical="top" wrapText="1"/>
    </xf>
    <xf numFmtId="0" fontId="4" fillId="43" borderId="26" xfId="0" applyFont="1" applyFill="1" applyBorder="1" applyAlignment="1">
      <alignment horizontal="center" vertical="top" wrapText="1"/>
    </xf>
    <xf numFmtId="0" fontId="4" fillId="44" borderId="29" xfId="0" applyFont="1" applyFill="1" applyBorder="1" applyAlignment="1">
      <alignment horizontal="center" vertical="top" wrapText="1"/>
    </xf>
    <xf numFmtId="0" fontId="4" fillId="46" borderId="31" xfId="0" applyFont="1" applyFill="1" applyBorder="1" applyAlignment="1">
      <alignment horizontal="center" vertical="top" wrapText="1"/>
    </xf>
    <xf numFmtId="0" fontId="4" fillId="36" borderId="32" xfId="0" applyFont="1" applyFill="1" applyBorder="1" applyAlignment="1">
      <alignment horizontal="center" vertical="top" wrapText="1"/>
    </xf>
    <xf numFmtId="0" fontId="4" fillId="47" borderId="31" xfId="0" applyFont="1" applyFill="1" applyBorder="1" applyAlignment="1">
      <alignment horizontal="center" vertical="top" wrapText="1"/>
    </xf>
    <xf numFmtId="0" fontId="4" fillId="48" borderId="35" xfId="0" applyFont="1" applyFill="1" applyBorder="1" applyAlignment="1">
      <alignment horizontal="center" vertical="top" wrapText="1"/>
    </xf>
    <xf numFmtId="0" fontId="4" fillId="41" borderId="0" xfId="0" applyFont="1" applyFill="1" applyAlignment="1">
      <alignment horizontal="center"/>
    </xf>
    <xf numFmtId="0" fontId="6" fillId="41" borderId="0" xfId="0" applyFont="1" applyFill="1" applyAlignment="1">
      <alignment horizontal="center" wrapText="1"/>
    </xf>
    <xf numFmtId="0" fontId="4" fillId="41" borderId="0" xfId="0" applyFont="1" applyFill="1" applyAlignment="1">
      <alignment horizontal="left"/>
    </xf>
    <xf numFmtId="0" fontId="3" fillId="5" borderId="5" xfId="0" applyFont="1" applyFill="1" applyBorder="1" applyAlignment="1">
      <alignment horizontal="center" vertical="top" wrapText="1" readingOrder="1"/>
    </xf>
    <xf numFmtId="0" fontId="3" fillId="5" borderId="6" xfId="0" applyFont="1" applyFill="1" applyBorder="1" applyAlignment="1">
      <alignment horizontal="center" vertical="top" wrapText="1" readingOrder="1"/>
    </xf>
    <xf numFmtId="0" fontId="3" fillId="5" borderId="7" xfId="0" applyFont="1" applyFill="1" applyBorder="1" applyAlignment="1">
      <alignment horizontal="center" vertical="top" wrapText="1" readingOrder="1"/>
    </xf>
    <xf numFmtId="0" fontId="7" fillId="2" borderId="2" xfId="0" applyFont="1" applyFill="1" applyBorder="1" applyAlignment="1">
      <alignment horizontal="left" vertical="top" wrapText="1" readingOrder="1"/>
    </xf>
    <xf numFmtId="0" fontId="7" fillId="2" borderId="0" xfId="0" applyFont="1" applyFill="1" applyAlignment="1">
      <alignment horizontal="left" vertical="top" wrapText="1" readingOrder="1"/>
    </xf>
    <xf numFmtId="0" fontId="6" fillId="3" borderId="0" xfId="0" applyFont="1" applyFill="1" applyAlignment="1">
      <alignment horizontal="left" vertical="top" wrapText="1" readingOrder="1"/>
    </xf>
    <xf numFmtId="0" fontId="6" fillId="4" borderId="0" xfId="0" applyFont="1" applyFill="1" applyAlignment="1">
      <alignment horizontal="left" vertical="top" wrapText="1" readingOrder="1"/>
    </xf>
    <xf numFmtId="0" fontId="3" fillId="25" borderId="5" xfId="0" applyFont="1" applyFill="1" applyBorder="1" applyAlignment="1">
      <alignment horizontal="left" vertical="top" wrapText="1"/>
    </xf>
    <xf numFmtId="0" fontId="3" fillId="25" borderId="6" xfId="0" applyFont="1" applyFill="1" applyBorder="1" applyAlignment="1">
      <alignment horizontal="left" vertical="top" wrapText="1"/>
    </xf>
    <xf numFmtId="0" fontId="3" fillId="25" borderId="7" xfId="0" applyFont="1" applyFill="1" applyBorder="1" applyAlignment="1">
      <alignment horizontal="left" vertical="top" wrapText="1"/>
    </xf>
    <xf numFmtId="0" fontId="26" fillId="28" borderId="2" xfId="0" applyFont="1" applyFill="1" applyBorder="1" applyAlignment="1">
      <alignment horizontal="left" vertical="top" wrapText="1"/>
    </xf>
    <xf numFmtId="0" fontId="26" fillId="28" borderId="0" xfId="0" applyFont="1" applyFill="1" applyAlignment="1">
      <alignment horizontal="left" vertical="top" wrapText="1"/>
    </xf>
    <xf numFmtId="0" fontId="6" fillId="32" borderId="0" xfId="0" applyFont="1" applyFill="1" applyAlignment="1">
      <alignment horizontal="left" vertical="top" wrapText="1"/>
    </xf>
    <xf numFmtId="0" fontId="6" fillId="34" borderId="0" xfId="0" applyFont="1" applyFill="1" applyAlignment="1">
      <alignment horizontal="left" vertical="top" wrapText="1"/>
    </xf>
    <xf numFmtId="0" fontId="0" fillId="0" borderId="0" xfId="0" applyAlignment="1">
      <alignment horizontal="center" vertical="top"/>
    </xf>
    <xf numFmtId="0" fontId="3" fillId="5" borderId="8" xfId="0" applyFont="1" applyFill="1" applyBorder="1" applyAlignment="1">
      <alignment horizontal="center" vertical="top" wrapText="1" readingOrder="1"/>
    </xf>
    <xf numFmtId="0" fontId="3" fillId="5" borderId="0" xfId="0" applyFont="1" applyFill="1" applyAlignment="1">
      <alignment horizontal="center" vertical="top" wrapText="1" readingOrder="1"/>
    </xf>
    <xf numFmtId="0" fontId="0" fillId="0" borderId="8" xfId="0"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5" fillId="10" borderId="21" xfId="0" applyFont="1" applyFill="1" applyBorder="1" applyAlignment="1">
      <alignment horizontal="left" vertical="top" wrapText="1"/>
    </xf>
    <xf numFmtId="0" fontId="5" fillId="8" borderId="21" xfId="0" applyFont="1" applyFill="1" applyBorder="1" applyAlignment="1">
      <alignment horizontal="left" vertical="top" wrapText="1" readingOrder="1"/>
    </xf>
    <xf numFmtId="0" fontId="5" fillId="11" borderId="22" xfId="0" applyFont="1" applyFill="1" applyBorder="1" applyAlignment="1">
      <alignment horizontal="left" vertical="top" wrapText="1"/>
    </xf>
    <xf numFmtId="0" fontId="5" fillId="11" borderId="23" xfId="0" applyFont="1" applyFill="1" applyBorder="1" applyAlignment="1">
      <alignment horizontal="left" vertical="top" wrapText="1"/>
    </xf>
    <xf numFmtId="0" fontId="0" fillId="9" borderId="0" xfId="0" applyFill="1" applyAlignment="1">
      <alignment horizontal="center" vertical="top" wrapText="1"/>
    </xf>
    <xf numFmtId="0" fontId="5" fillId="9" borderId="23" xfId="0" applyFont="1" applyFill="1" applyBorder="1" applyAlignment="1">
      <alignment horizontal="left" vertical="top" wrapText="1"/>
    </xf>
  </cellXfs>
  <cellStyles count="4">
    <cellStyle name="Bad" xfId="3" builtinId="27"/>
    <cellStyle name="Followed Hyperlink" xfId="2" builtinId="9" hidden="1"/>
    <cellStyle name="Hyperlink" xfId="1" builtinId="8"/>
    <cellStyle name="Normal" xfId="0" builtinId="0"/>
  </cellStyles>
  <dxfs count="11">
    <dxf>
      <font>
        <color rgb="FF006100"/>
      </font>
      <fill>
        <patternFill>
          <bgColor rgb="FFC6EFCE"/>
        </patternFill>
      </fill>
    </dxf>
    <dxf>
      <font>
        <color rgb="FFFF0000"/>
      </font>
    </dxf>
    <dxf>
      <font>
        <color rgb="FFFFC000"/>
      </font>
    </dxf>
    <dxf>
      <font>
        <color rgb="FF00B050"/>
      </font>
    </dxf>
    <dxf>
      <font>
        <color rgb="FFFF0000"/>
      </font>
    </dxf>
    <dxf>
      <font>
        <color rgb="FFFFC000"/>
      </font>
    </dxf>
    <dxf>
      <font>
        <color rgb="FF00B050"/>
      </font>
    </dxf>
    <dxf>
      <font>
        <color rgb="FFFF0000"/>
      </font>
    </dxf>
    <dxf>
      <font>
        <color rgb="FFFFC000"/>
      </font>
    </dxf>
    <dxf>
      <font>
        <color rgb="FF00B050"/>
      </font>
    </dxf>
    <dxf>
      <font>
        <color rgb="FF006100"/>
      </font>
      <fill>
        <patternFill>
          <bgColor rgb="FFC6EFCE"/>
        </patternFill>
      </fill>
    </dxf>
  </dxfs>
  <tableStyles count="0" defaultTableStyle="TableStyleMedium2" defaultPivotStyle="PivotStyleLight16"/>
  <colors>
    <mruColors>
      <color rgb="FF3399FF"/>
      <color rgb="FFEEECE1"/>
      <color rgb="FFFFFF99"/>
      <color rgb="FFFF898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southwestwater.co.uk/siteassets/document-repository/business-plan-2020-2025/engaging-customers.pdf" TargetMode="External"/><Relationship Id="rId1" Type="http://schemas.openxmlformats.org/officeDocument/2006/relationships/hyperlink" Target="https://www.stwater.co.uk/content/dam/stw/about_us/pr19-documents/sve_appendix_a1_engaging_customer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hyperlink" Target="https://www.ukrn.org.uk/ukrn-work-on-vulnerable-consumers/" TargetMode="External"/><Relationship Id="rId18" Type="http://schemas.openxmlformats.org/officeDocument/2006/relationships/hyperlink" Target="https://www.cafonline.org/giving-as-a-company/corporate-responsibility/expert-advice/corporate-grantmaking" TargetMode="External"/><Relationship Id="rId26" Type="http://schemas.openxmlformats.org/officeDocument/2006/relationships/hyperlink" Target="https://cadentgasltd.sharepoint.com/:x:/s/CandP/Stakehol/GD2RegStrategy/EbXgQjaJ8MBGrDz3mxR2vZcBg1GoS6bXGl0GY7V3kABfZg?e=VDIKzx" TargetMode="External"/><Relationship Id="rId39" Type="http://schemas.openxmlformats.org/officeDocument/2006/relationships/hyperlink" Target="https://www.ofwat.gov.uk/investigation-thames-waters-failure-meet-leakage-performance-commitments/" TargetMode="External"/><Relationship Id="rId21" Type="http://schemas.openxmlformats.org/officeDocument/2006/relationships/hyperlink" Target="https://corporate-citizenship.com/wp-content/uploads/LBG-Annual-Review_2018.pdf" TargetMode="External"/><Relationship Id="rId34" Type="http://schemas.openxmlformats.org/officeDocument/2006/relationships/hyperlink" Target="https://cadentgasltd.sharepoint.com/sites/CandP/Stakehol/GD2RegStrategy/GD2%20Strategy/11%20RIIO2%20Engagement%20Project%20Area/01%20Team%20Files/09%20Framework/04%20Framework/Final%20docs/Decision%20on%20incentive%20arrangements%20for%20Gas%20Distribution%20Networks%20on%20gas%20theft%20during%20conveyance%20and%20for%20unregistered%20sites" TargetMode="External"/><Relationship Id="rId42" Type="http://schemas.openxmlformats.org/officeDocument/2006/relationships/hyperlink" Target="https://www.uregni.gov.uk/sites/uregni.gov.uk/files/media-files/2015-04-17_GD17_-_Approach_Document_-_Final_0.pdf" TargetMode="External"/><Relationship Id="rId47" Type="http://schemas.openxmlformats.org/officeDocument/2006/relationships/hyperlink" Target="https://www.ofwat.gov.uk/wp-content/uploads/2019/04/Fast-track-DD-overview-document.pdf" TargetMode="External"/><Relationship Id="rId50" Type="http://schemas.openxmlformats.org/officeDocument/2006/relationships/hyperlink" Target="https://www.gov.scot/publications/draft-fuel-poverty-scotland-2018/pages/2/" TargetMode="External"/><Relationship Id="rId55" Type="http://schemas.openxmlformats.org/officeDocument/2006/relationships/hyperlink" Target="https://www.eonenergy.com/blog/2018/October/satellite-images-technology" TargetMode="External"/><Relationship Id="rId7" Type="http://schemas.openxmlformats.org/officeDocument/2006/relationships/hyperlink" Target="https://www.ukrn.org.uk/wp-content/uploads/2018/06/Making-better-use-of-data-identifying-customers-in-vulnerable-situations.pdf" TargetMode="External"/><Relationship Id="rId2" Type="http://schemas.openxmlformats.org/officeDocument/2006/relationships/hyperlink" Target="https://www.cse.org.uk/downloads/reports-and-publications/fuel-poverty/you_just_have_to_get_by.pdf" TargetMode="External"/><Relationship Id="rId16" Type="http://schemas.openxmlformats.org/officeDocument/2006/relationships/hyperlink" Target="https://www.southernwater.co.uk/Media/Default/PDFs/CommunityEngagementReport2017-18.pdf" TargetMode="External"/><Relationship Id="rId20" Type="http://schemas.openxmlformats.org/officeDocument/2006/relationships/hyperlink" Target="https://www.acf.org.uk/downloads/publications/ACF121_Guide_to_Corporate_Foundations_Digital_SP.pdf" TargetMode="External"/><Relationship Id="rId29" Type="http://schemas.openxmlformats.org/officeDocument/2006/relationships/hyperlink" Target="https://cadentgasltd.sharepoint.com/:b:/s/CandP/Stakehol/GD2RegStrategy/EcsByDcH7exMj_g5CcrnBVYBf0E0fMuFTbDl17Uih2OdRw?e=g46ehO" TargetMode="External"/><Relationship Id="rId41" Type="http://schemas.openxmlformats.org/officeDocument/2006/relationships/hyperlink" Target="https://gasgov-mst-files.s3.eu-west-1.amazonaws.com/s3fs-public/ggf/book/2017-10/Shrinkage%20Leakage%20Model%20Review%20Consultation%202017%20%28Joint%20GDN%29.pdf" TargetMode="External"/><Relationship Id="rId54" Type="http://schemas.openxmlformats.org/officeDocument/2006/relationships/hyperlink" Target="https://www.aurigaservices.co.uk/wp-content/uploads/2019/06/Water-and-Energy-June-2019.pdf" TargetMode="External"/><Relationship Id="rId1" Type="http://schemas.openxmlformats.org/officeDocument/2006/relationships/hyperlink" Target="https://www.theccc.org.uk/wp-content/uploads/2019/05/Net-Zero-The-UKs-contribution-to-stopping-global-warming.pdf" TargetMode="External"/><Relationship Id="rId6" Type="http://schemas.openxmlformats.org/officeDocument/2006/relationships/hyperlink" Target="https://assets.publishing.service.gov.uk/government/uploads/system/uploads/attachment_data/file/719106/Fuel_Poverty_Statistics_Report_2018.pdf" TargetMode="External"/><Relationship Id="rId11" Type="http://schemas.openxmlformats.org/officeDocument/2006/relationships/hyperlink" Target="https://www.nao.org.uk/wp-content/uploads/2017/03/Vulnerable-consumers-in-regulated-industries.pdf" TargetMode="External"/><Relationship Id="rId24" Type="http://schemas.openxmlformats.org/officeDocument/2006/relationships/hyperlink" Target="https://cadentgasltd.sharepoint.com/:b:/s/CandP/Stakehol/GD2RegStrategy/ESZ6cxevxG1EiaOUEcldyZEByDCiRFL5KUD5eshZfp7cdw?e=qhZ34U" TargetMode="External"/><Relationship Id="rId32" Type="http://schemas.openxmlformats.org/officeDocument/2006/relationships/hyperlink" Target="https://utilityweek.co.uk/water-theft-big-problem/" TargetMode="External"/><Relationship Id="rId37" Type="http://schemas.openxmlformats.org/officeDocument/2006/relationships/hyperlink" Target="https://www.ofgem.gov.uk/sites/default/files/docs/2014/03/electricitytheft-decisionfinalv1.pdf" TargetMode="External"/><Relationship Id="rId40" Type="http://schemas.openxmlformats.org/officeDocument/2006/relationships/hyperlink" Target="https://www.frontier-economics.com/media/3120/value-of-gas-infrastructure-report.pdf" TargetMode="External"/><Relationship Id="rId45" Type="http://schemas.openxmlformats.org/officeDocument/2006/relationships/hyperlink" Target="https://www.cru.ie/wp-content/uploads/2017/06/CER17259-PC4-CER-Distribution-Decision-Paper.pdf" TargetMode="External"/><Relationship Id="rId53" Type="http://schemas.openxmlformats.org/officeDocument/2006/relationships/hyperlink" Target="https://www.stwater.co.uk/content/dam/stw/about_us/pr19-documents/sve_appendix_a2_addressing_affordability_and_vulnerability.pdf" TargetMode="External"/><Relationship Id="rId58" Type="http://schemas.openxmlformats.org/officeDocument/2006/relationships/hyperlink" Target="https://www.ofgem.gov.uk/system/files/docs/2018/11/vulnerability_report_2018.pdf" TargetMode="External"/><Relationship Id="rId5" Type="http://schemas.openxmlformats.org/officeDocument/2006/relationships/hyperlink" Target="https://assets.publishing.service.gov.uk/government/uploads/system/uploads/attachment_data/file/578749/Each_Home_Counts__December_2016_.pdf" TargetMode="External"/><Relationship Id="rId15" Type="http://schemas.openxmlformats.org/officeDocument/2006/relationships/hyperlink" Target="https://www.ukrn.org.uk/ukrn-work-on-vulnerable-consumers/" TargetMode="External"/><Relationship Id="rId23" Type="http://schemas.openxmlformats.org/officeDocument/2006/relationships/hyperlink" Target="https://www.sciencedaily.com/releases/2015/03/150331175902.htm" TargetMode="External"/><Relationship Id="rId28" Type="http://schemas.openxmlformats.org/officeDocument/2006/relationships/hyperlink" Target="https://www.sustainabilityfirst.org.uk/index.php?option=com_content&amp;view=article&amp;id=56:fair-for-the-future&amp;catid=9:projects" TargetMode="External"/><Relationship Id="rId36" Type="http://schemas.openxmlformats.org/officeDocument/2006/relationships/hyperlink" Target="https://www.ofgem.gov.uk/system/files/docs/2018/05/_dcp288_d.pdf" TargetMode="External"/><Relationship Id="rId49" Type="http://schemas.openxmlformats.org/officeDocument/2006/relationships/hyperlink" Target="https://assets.publishing.service.gov.uk/government/uploads/system/uploads/attachment_data/file/819606/fuel-poverty-strategy-england-consultation.pdf" TargetMode="External"/><Relationship Id="rId57" Type="http://schemas.openxmlformats.org/officeDocument/2006/relationships/hyperlink" Target="http://www.sustainabilityfirst.org.uk/images/publications/inspire/Energy%20for%20All-%20Innovate%20for%20All%20(full).pdf" TargetMode="External"/><Relationship Id="rId61" Type="http://schemas.openxmlformats.org/officeDocument/2006/relationships/printerSettings" Target="../printerSettings/printerSettings17.bin"/><Relationship Id="rId10" Type="http://schemas.openxmlformats.org/officeDocument/2006/relationships/hyperlink" Target="https://fca.org.uk/publication/occasional-papers/occasional-paper-8-practitioners-pack.pdf" TargetMode="External"/><Relationship Id="rId19" Type="http://schemas.openxmlformats.org/officeDocument/2006/relationships/hyperlink" Target="https://www.acf.org.uk/downloads/publications/ACF147_Foundation_Giving_Trends_2018_For_web_spreads.pdf" TargetMode="External"/><Relationship Id="rId31" Type="http://schemas.openxmlformats.org/officeDocument/2006/relationships/hyperlink" Target="https://www.ofwat.gov.uk/wp-content/uploads/2017/12/Appendix-10-Retail-FM.pdf" TargetMode="External"/><Relationship Id="rId44" Type="http://schemas.openxmlformats.org/officeDocument/2006/relationships/hyperlink" Target="https://www.cru.ie/wp-content/uploads/2018/12/CRU18269a-GNI-Network-Development-Plan-2018.pdf" TargetMode="External"/><Relationship Id="rId52" Type="http://schemas.openxmlformats.org/officeDocument/2006/relationships/hyperlink" Target="https://www.unitedutilities.com/globalassets/z_corporate-site/pr19/uuw103_chapter_3.pdf" TargetMode="External"/><Relationship Id="rId60" Type="http://schemas.openxmlformats.org/officeDocument/2006/relationships/hyperlink" Target="https://www.energypoverty.eu/news/addressing-safety-and-energy-poverty-better-protect-vulnerable-consumers" TargetMode="External"/><Relationship Id="rId4" Type="http://schemas.openxmlformats.org/officeDocument/2006/relationships/hyperlink" Target="http://www.ukerc.ac.uk/publications/paying-for-energy-transitions.html" TargetMode="External"/><Relationship Id="rId9" Type="http://schemas.openxmlformats.org/officeDocument/2006/relationships/hyperlink" Target="https://www.ukrn.org.uk/wp-content/uploads/2018/11/UKRN-Making-better-use-of-data-to-identify-customers-in-vulnerable-situations-follow-up-report.pdf" TargetMode="External"/><Relationship Id="rId14" Type="http://schemas.openxmlformats.org/officeDocument/2006/relationships/hyperlink" Target="https://www.ukrn.org.uk/ukrn-work-on-vulnerable-consumers/" TargetMode="External"/><Relationship Id="rId22" Type="http://schemas.openxmlformats.org/officeDocument/2006/relationships/hyperlink" Target="https://www.institute-of-fundraising.org.uk/library/corporate-fundraising-a-snapshot-of-current-practice-in-the-uk/" TargetMode="External"/><Relationship Id="rId27" Type="http://schemas.openxmlformats.org/officeDocument/2006/relationships/hyperlink" Target="https://cadentgasltd.sharepoint.com/:x:/s/CandP/Stakehol/GD2RegStrategy/EbXgQjaJ8MBGrDz3mxR2vZcBg1GoS6bXGl0GY7V3kABfZg?e=VDIKzx" TargetMode="External"/><Relationship Id="rId30" Type="http://schemas.openxmlformats.org/officeDocument/2006/relationships/hyperlink" Target="https://hynet.co.uk/app/uploads/2019/06/15480_CADENT_HYMOTION_PROJECT_REP.pdf" TargetMode="External"/><Relationship Id="rId35" Type="http://schemas.openxmlformats.org/officeDocument/2006/relationships/hyperlink" Target="https://www.spaa.co.uk/SitePages/TRASBackground.aspx" TargetMode="External"/><Relationship Id="rId43" Type="http://schemas.openxmlformats.org/officeDocument/2006/relationships/hyperlink" Target="https://www.uregni.gov.uk/sites/uregni/files/media-files/2016-09-15_GD17_Final_Determination_-_final_1.pdf" TargetMode="External"/><Relationship Id="rId48" Type="http://schemas.openxmlformats.org/officeDocument/2006/relationships/hyperlink" Target="https://www.ofwat.gov.uk/wp-content/uploads/2019/07/PR19-draft-determinations-Overview-of-companies-draft-determinations-1.pdf" TargetMode="External"/><Relationship Id="rId56" Type="http://schemas.openxmlformats.org/officeDocument/2006/relationships/hyperlink" Target="https://publications.parliament.uk/pa/cm201719/cmselect/cmbeis/1730/1730.pdf" TargetMode="External"/><Relationship Id="rId8" Type="http://schemas.openxmlformats.org/officeDocument/2006/relationships/hyperlink" Target="https://www.ofwat.gov.uk/wp-content/uploads/2019/01/PR19-initial-assessment-of-plans-Summary-of-test-area-assessment.pdf" TargetMode="External"/><Relationship Id="rId51" Type="http://schemas.openxmlformats.org/officeDocument/2006/relationships/hyperlink" Target="https://gov.wales/sites/default/files/publications/2019-06/fuel-poverty-strategy.pdf" TargetMode="External"/><Relationship Id="rId3" Type="http://schemas.openxmlformats.org/officeDocument/2006/relationships/hyperlink" Target="http://www.nea.org.uk/wp-content/uploads/2017/02/In-From-The-Cold_ECO-Funding-Gap-Paper_Final-1.pdf" TargetMode="External"/><Relationship Id="rId12" Type="http://schemas.openxmlformats.org/officeDocument/2006/relationships/hyperlink" Target="https://www.ukrn.org.uk/ukrn-work-on-vulnerable-consumers/" TargetMode="External"/><Relationship Id="rId17" Type="http://schemas.openxmlformats.org/officeDocument/2006/relationships/hyperlink" Target="https://www.cafonline.org/docs/default-source/giving-as-a-company/caf_corporate_giving_by_the_ftse_100_document_v11_final-web-ready.pdf?sfvrsn=e7d5bd40_2" TargetMode="External"/><Relationship Id="rId25" Type="http://schemas.openxmlformats.org/officeDocument/2006/relationships/hyperlink" Target="https://cadentgasltd.sharepoint.com/:w:/s/CandP/Stakehol/GD2RegStrategy/EU1ocM1Z1pZJmJHH7MmbePYBXxd7HSUNgEaDC3oj8w_TzA?e=xl3l4X" TargetMode="External"/><Relationship Id="rId33" Type="http://schemas.openxmlformats.org/officeDocument/2006/relationships/hyperlink" Target="https://www.ofgem.gov.uk/sites/default/files/docs/2014/02/gas_theft_consultation_21feb14.pdf" TargetMode="External"/><Relationship Id="rId38" Type="http://schemas.openxmlformats.org/officeDocument/2006/relationships/hyperlink" Target="https://www.ofgem.gov.uk/sites/default/files/docs/2015/10/cp14-268d_0.pdf" TargetMode="External"/><Relationship Id="rId46" Type="http://schemas.openxmlformats.org/officeDocument/2006/relationships/hyperlink" Target="https://www.ofwat.gov.uk/wp-content/uploads/2017/12/Final-methodology-1.pdf" TargetMode="External"/><Relationship Id="rId59" Type="http://schemas.openxmlformats.org/officeDocument/2006/relationships/hyperlink" Target="https://shop.bsigroup.com/ProductDetail?pid=000000000030213909"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hyperlink" Target="https://www.slaughterandmay.com/who-we-are/responsibility/community/" TargetMode="External"/><Relationship Id="rId18" Type="http://schemas.openxmlformats.org/officeDocument/2006/relationships/hyperlink" Target="https://www.lloydsbankinggroup.com/our-group/responsible-business/our-community-programmes/charity-partner/" TargetMode="External"/><Relationship Id="rId26" Type="http://schemas.openxmlformats.org/officeDocument/2006/relationships/hyperlink" Target="https://www.goldmansachs.com/citizenship" TargetMode="External"/><Relationship Id="rId39" Type="http://schemas.openxmlformats.org/officeDocument/2006/relationships/hyperlink" Target="https://www.ofgem.gov.uk/system/files/docs/2018/05/_dcp288_d.pdf" TargetMode="External"/><Relationship Id="rId21" Type="http://schemas.openxmlformats.org/officeDocument/2006/relationships/hyperlink" Target="https://corporate.thameswater.co.uk/About-us/community/working-in-our-communities" TargetMode="External"/><Relationship Id="rId34" Type="http://schemas.openxmlformats.org/officeDocument/2006/relationships/hyperlink" Target="https://www.ofwat.gov.uk/wp-content/uploads/2019/04/PR19-draft-determinations-Severn-Trent-Water-Outcomes-performance-commit....pdf" TargetMode="External"/><Relationship Id="rId42" Type="http://schemas.openxmlformats.org/officeDocument/2006/relationships/hyperlink" Target="https://www.ofwat.gov.uk/investigation-thames-waters-failure-meet-leakage-performance-commitments/" TargetMode="External"/><Relationship Id="rId47" Type="http://schemas.openxmlformats.org/officeDocument/2006/relationships/hyperlink" Target="https://www.cru.ie/wp-content/uploads/2018/12/CRU18269a-GNI-Network-Development-Plan-2018.pdf" TargetMode="External"/><Relationship Id="rId50" Type="http://schemas.openxmlformats.org/officeDocument/2006/relationships/hyperlink" Target="https://www.ofwat.gov.uk/wp-content/uploads/2019/04/Fast-track-DD-overview-document.pdf" TargetMode="External"/><Relationship Id="rId55" Type="http://schemas.openxmlformats.org/officeDocument/2006/relationships/hyperlink" Target="https://www.unitedutilities.com/globalassets/z_corporate-site/pr19/uuw103_chapter_3.pdf" TargetMode="External"/><Relationship Id="rId63" Type="http://schemas.openxmlformats.org/officeDocument/2006/relationships/hyperlink" Target="https://www.energypoverty.eu/news/addressing-safety-and-energy-poverty-better-protect-vulnerable-consumers" TargetMode="External"/><Relationship Id="rId7" Type="http://schemas.openxmlformats.org/officeDocument/2006/relationships/hyperlink" Target="https://www.ukrn.org.uk/ukrn-work-on-vulnerable-consumers/" TargetMode="External"/><Relationship Id="rId2" Type="http://schemas.openxmlformats.org/officeDocument/2006/relationships/hyperlink" Target="https://www.ofwat.gov.uk/wp-content/uploads/2019/01/PR19-initial-assessment-of-plans-Summary-of-test-area-assessment.pdf" TargetMode="External"/><Relationship Id="rId16" Type="http://schemas.openxmlformats.org/officeDocument/2006/relationships/hyperlink" Target="https://www.avivacommunityfund.co.uk/voting/user/moreabouttheawards" TargetMode="External"/><Relationship Id="rId20" Type="http://schemas.openxmlformats.org/officeDocument/2006/relationships/hyperlink" Target="https://www.acf.org.uk/downloads/publications/ACF121_Guide_to_Corporate_Foundations_Digital_SP.pdf" TargetMode="External"/><Relationship Id="rId29" Type="http://schemas.openxmlformats.org/officeDocument/2006/relationships/hyperlink" Target="https://www.sciencedaily.com/releases/2015/03/150331175902.htm" TargetMode="External"/><Relationship Id="rId41" Type="http://schemas.openxmlformats.org/officeDocument/2006/relationships/hyperlink" Target="https://www.ofgem.gov.uk/sites/default/files/docs/2015/10/cp14-268d_0.pdf" TargetMode="External"/><Relationship Id="rId54" Type="http://schemas.openxmlformats.org/officeDocument/2006/relationships/hyperlink" Target="https://gov.wales/sites/default/files/publications/2019-06/fuel-poverty-strategy.pdf" TargetMode="External"/><Relationship Id="rId62" Type="http://schemas.openxmlformats.org/officeDocument/2006/relationships/hyperlink" Target="https://shop.bsigroup.com/ProductDetail?pid=000000000030213909" TargetMode="External"/><Relationship Id="rId1" Type="http://schemas.openxmlformats.org/officeDocument/2006/relationships/hyperlink" Target="https://www.ukrn.org.uk/wp-content/uploads/2018/06/Making-better-use-of-data-identifying-customers-in-vulnerable-situations.pdf" TargetMode="External"/><Relationship Id="rId6" Type="http://schemas.openxmlformats.org/officeDocument/2006/relationships/hyperlink" Target="https://www.ukrn.org.uk/ukrn-work-on-vulnerable-consumers/" TargetMode="External"/><Relationship Id="rId11" Type="http://schemas.openxmlformats.org/officeDocument/2006/relationships/hyperlink" Target="https://www.cafonline.org/docs/default-source/giving-as-a-company/caf_corporate_giving_by_the_ftse_100_document_v11_final-web-ready.pdf?sfvrsn=e7d5bd40_2" TargetMode="External"/><Relationship Id="rId24" Type="http://schemas.openxmlformats.org/officeDocument/2006/relationships/hyperlink" Target="https://www.scottishpower.com/pages/society.aspx" TargetMode="External"/><Relationship Id="rId32" Type="http://schemas.openxmlformats.org/officeDocument/2006/relationships/hyperlink" Target="https://www.ofwat.gov.uk/wp-content/uploads/2019/04/PR19-draft-determinations-South-West-Water-Outcomes-performance-commitme....pdf" TargetMode="External"/><Relationship Id="rId37" Type="http://schemas.openxmlformats.org/officeDocument/2006/relationships/hyperlink" Target="https://www.ofgem.gov.uk/sites/default/files/docs/2014/10/gas_theft_consultation_decision_letter_0.pdf" TargetMode="External"/><Relationship Id="rId40" Type="http://schemas.openxmlformats.org/officeDocument/2006/relationships/hyperlink" Target="https://www.ofgem.gov.uk/sites/default/files/docs/2014/03/electricitytheft-decisionfinalv1.pdf" TargetMode="External"/><Relationship Id="rId45" Type="http://schemas.openxmlformats.org/officeDocument/2006/relationships/hyperlink" Target="https://www.uregni.gov.uk/sites/uregni.gov.uk/files/media-files/2015-04-17_GD17_-_Approach_Document_-_Final_0.pdf" TargetMode="External"/><Relationship Id="rId53" Type="http://schemas.openxmlformats.org/officeDocument/2006/relationships/hyperlink" Target="https://www.gov.scot/publications/draft-fuel-poverty-scotland-2018/pages/2/" TargetMode="External"/><Relationship Id="rId58" Type="http://schemas.openxmlformats.org/officeDocument/2006/relationships/hyperlink" Target="https://www.eonenergy.com/blog/2018/October/satellite-images-technology" TargetMode="External"/><Relationship Id="rId5" Type="http://schemas.openxmlformats.org/officeDocument/2006/relationships/hyperlink" Target="https://www.nao.org.uk/wp-content/uploads/2017/03/Vulnerable-consumers-in-regulated-industries.pdf" TargetMode="External"/><Relationship Id="rId15" Type="http://schemas.openxmlformats.org/officeDocument/2006/relationships/hyperlink" Target="https://www.calor.co.uk/shop/communityfund" TargetMode="External"/><Relationship Id="rId23" Type="http://schemas.openxmlformats.org/officeDocument/2006/relationships/hyperlink" Target="https://www.northerngasnetworks.co.uk/2018/01/29/northern-gas-networks-awards-community-promises-fund-grants-help-local-communities-prosper/" TargetMode="External"/><Relationship Id="rId28" Type="http://schemas.openxmlformats.org/officeDocument/2006/relationships/hyperlink" Target="https://www.institute-of-fundraising.org.uk/library/corporate-fundraising-a-snapshot-of-current-practice-in-the-uk/" TargetMode="External"/><Relationship Id="rId36" Type="http://schemas.openxmlformats.org/officeDocument/2006/relationships/hyperlink" Target="https://www.ofgem.gov.uk/sites/default/files/docs/2014/02/gas_theft_consultation_21feb14.pdf" TargetMode="External"/><Relationship Id="rId49" Type="http://schemas.openxmlformats.org/officeDocument/2006/relationships/hyperlink" Target="https://www.ofwat.gov.uk/wp-content/uploads/2017/12/Final-methodology-1.pdf" TargetMode="External"/><Relationship Id="rId57" Type="http://schemas.openxmlformats.org/officeDocument/2006/relationships/hyperlink" Target="https://www.aurigaservices.co.uk/wp-content/uploads/2019/06/Water-and-Energy-June-2019.pdf" TargetMode="External"/><Relationship Id="rId61" Type="http://schemas.openxmlformats.org/officeDocument/2006/relationships/hyperlink" Target="https://www.ofgem.gov.uk/system/files/docs/2018/11/vulnerability_report_2018.pdf" TargetMode="External"/><Relationship Id="rId10" Type="http://schemas.openxmlformats.org/officeDocument/2006/relationships/hyperlink" Target="https://www.southernwater.co.uk/Media/Default/PDFs/CommunityEngagementReport2017-18.pdf" TargetMode="External"/><Relationship Id="rId19" Type="http://schemas.openxmlformats.org/officeDocument/2006/relationships/hyperlink" Target="https://www.acf.org.uk/downloads/publications/ACF147_Foundation_Giving_Trends_2018_For_web_spreads.pdf" TargetMode="External"/><Relationship Id="rId31" Type="http://schemas.openxmlformats.org/officeDocument/2006/relationships/hyperlink" Target="https://www.ofwat.gov.uk/wp-content/uploads/2017/12/Appendix-10-Retail-FM.pdf" TargetMode="External"/><Relationship Id="rId44" Type="http://schemas.openxmlformats.org/officeDocument/2006/relationships/hyperlink" Target="https://gasgov-mst-files.s3.eu-west-1.amazonaws.com/s3fs-public/ggf/book/2017-10/Shrinkage%20Leakage%20Model%20Review%20Consultation%202017%20%28Joint%20GDN%29.pdf" TargetMode="External"/><Relationship Id="rId52" Type="http://schemas.openxmlformats.org/officeDocument/2006/relationships/hyperlink" Target="https://assets.publishing.service.gov.uk/government/uploads/system/uploads/attachment_data/file/819606/fuel-poverty-strategy-england-consultation.pdf" TargetMode="External"/><Relationship Id="rId60" Type="http://schemas.openxmlformats.org/officeDocument/2006/relationships/hyperlink" Target="http://www.sustainabilityfirst.org.uk/images/publications/inspire/Energy%20for%20All-%20Innovate%20for%20All%20(full).pdf" TargetMode="External"/><Relationship Id="rId4" Type="http://schemas.openxmlformats.org/officeDocument/2006/relationships/hyperlink" Target="https://fca.org.uk/publication/occasional-papers/occasional-paper-8-practitioners-pack.pdf" TargetMode="External"/><Relationship Id="rId9" Type="http://schemas.openxmlformats.org/officeDocument/2006/relationships/hyperlink" Target="https://www.ukrn.org.uk/ukrn-work-on-vulnerable-consumers/" TargetMode="External"/><Relationship Id="rId14" Type="http://schemas.openxmlformats.org/officeDocument/2006/relationships/hyperlink" Target="https://www.cafonline.org/giving-as-a-company/corporate-responsibility/expert-advice/corporate-grantmaking" TargetMode="External"/><Relationship Id="rId22" Type="http://schemas.openxmlformats.org/officeDocument/2006/relationships/hyperlink" Target="https://www.unitedutilities.com/corporate/responsibility/communities/" TargetMode="External"/><Relationship Id="rId27" Type="http://schemas.openxmlformats.org/officeDocument/2006/relationships/hyperlink" Target="https://corporate-citizenship.com/wp-content/uploads/LBG-Annual-Review_2018.pdf" TargetMode="External"/><Relationship Id="rId30" Type="http://schemas.openxmlformats.org/officeDocument/2006/relationships/hyperlink" Target="https://hynet.co.uk/app/uploads/2019/06/15480_CADENT_HYMOTION_PROJECT_REP.pdf" TargetMode="External"/><Relationship Id="rId35" Type="http://schemas.openxmlformats.org/officeDocument/2006/relationships/hyperlink" Target="https://utilityweek.co.uk/water-theft-big-problem/" TargetMode="External"/><Relationship Id="rId43" Type="http://schemas.openxmlformats.org/officeDocument/2006/relationships/hyperlink" Target="https://www.frontier-economics.com/media/3120/value-of-gas-infrastructure-report.pdf" TargetMode="External"/><Relationship Id="rId48" Type="http://schemas.openxmlformats.org/officeDocument/2006/relationships/hyperlink" Target="https://www.cru.ie/wp-content/uploads/2017/06/CER17259-PC4-CER-Distribution-Decision-Paper.pdf" TargetMode="External"/><Relationship Id="rId56" Type="http://schemas.openxmlformats.org/officeDocument/2006/relationships/hyperlink" Target="https://www.stwater.co.uk/content/dam/stw/about_us/pr19-documents/sve_appendix_a2_addressing_affordability_and_vulnerability.pdf" TargetMode="External"/><Relationship Id="rId64" Type="http://schemas.openxmlformats.org/officeDocument/2006/relationships/printerSettings" Target="../printerSettings/printerSettings19.bin"/><Relationship Id="rId8" Type="http://schemas.openxmlformats.org/officeDocument/2006/relationships/hyperlink" Target="https://www.ukrn.org.uk/ukrn-work-on-vulnerable-consumers/" TargetMode="External"/><Relationship Id="rId51" Type="http://schemas.openxmlformats.org/officeDocument/2006/relationships/hyperlink" Target="https://www.ofwat.gov.uk/wp-content/uploads/2019/07/PR19-draft-determinations-Overview-of-companies-draft-determinations-1.pdf" TargetMode="External"/><Relationship Id="rId3" Type="http://schemas.openxmlformats.org/officeDocument/2006/relationships/hyperlink" Target="https://www.ukrn.org.uk/wp-content/uploads/2018/11/UKRN-Making-better-use-of-data-to-identify-customers-in-vulnerable-situations-follow-up-report.pdf" TargetMode="External"/><Relationship Id="rId12" Type="http://schemas.openxmlformats.org/officeDocument/2006/relationships/hyperlink" Target="https://sse.com/communities/about-us/" TargetMode="External"/><Relationship Id="rId17" Type="http://schemas.openxmlformats.org/officeDocument/2006/relationships/hyperlink" Target="https://www.santander.co.uk/uk/infodetail?p_p_id=W000_hidden_WAR_W000_hiddenportlet&amp;p_p_lifecycle=1&amp;p_p_state=normal&amp;p_p_mode=view&amp;p_p_col_id=column-2&amp;p_p_col_pos=1&amp;p_p_col_count=3&amp;_W000_hidden_WAR_W000_hiddenportlet_javax.portlet.action=hiddenAct" TargetMode="External"/><Relationship Id="rId25" Type="http://schemas.openxmlformats.org/officeDocument/2006/relationships/hyperlink" Target="http://www.shellfoundation.org/" TargetMode="External"/><Relationship Id="rId33" Type="http://schemas.openxmlformats.org/officeDocument/2006/relationships/hyperlink" Target="https://www.ofwat.gov.uk/wp-content/uploads/2019/04/PR19-draft-determinations-United-Utilites-Outcomes-performance-commitmen....pdf" TargetMode="External"/><Relationship Id="rId38" Type="http://schemas.openxmlformats.org/officeDocument/2006/relationships/hyperlink" Target="https://www.spaa.co.uk/SitePages/TRASBackground.aspx" TargetMode="External"/><Relationship Id="rId46" Type="http://schemas.openxmlformats.org/officeDocument/2006/relationships/hyperlink" Target="https://www.uregni.gov.uk/sites/uregni/files/media-files/2016-09-15_GD17_Final_Determination_-_final_1.pdf" TargetMode="External"/><Relationship Id="rId59" Type="http://schemas.openxmlformats.org/officeDocument/2006/relationships/hyperlink" Target="https://publications.parliament.uk/pa/cm201719/cmselect/cmbeis/1730/173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Have%20your%20say%20consultations&amp;viewid=00000000%2D0000%2D0000%2D0000%2D000000000000" TargetMode="External"/><Relationship Id="rId13" Type="http://schemas.openxmlformats.org/officeDocument/2006/relationships/hyperlink" Target="https://cadentgasltd.sharepoint.com/:b:/r/sites/CandP/Stakehol/GD2RegStrategy/GD2%20Strategy/11%20RIIO2%20Engagement%20Project%20Area/17%20Final%20Reports/Historical%20engagement/NGGD%20360rScan2016%20ExecSummary.pdf?csf=1&amp;e=xhViCp" TargetMode="External"/><Relationship Id="rId18" Type="http://schemas.openxmlformats.org/officeDocument/2006/relationships/hyperlink" Target="https://cadentgasltd.sharepoint.com/:u:/r/sites/CandP/Stakehol/GD2RegStrategy/GD2%20Strategy/11%20RIIO2%20Engagement%20Project%20Area/17%20Final%20Reports/Historical%20engagement/Vision%20assessment%20summary.msg?csf=1&amp;e=PFrm5k" TargetMode="External"/><Relationship Id="rId26"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Phase%202%20Explore%2F2017%20Regional%20Stakeholder%20workshops&amp;viewid=00000000%2D0000%2D0000%2D0000%2D000000000000" TargetMode="External"/><Relationship Id="rId3"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Collaboration%20forums&amp;viewid=b3552b47%2De9b4%2D49c9%2Dbd9e%2D198748630cf8" TargetMode="External"/><Relationship Id="rId21" Type="http://schemas.openxmlformats.org/officeDocument/2006/relationships/hyperlink" Target="https://cadentgasltd.sharepoint.com/:x:/r/sites/CandP/Stakehol/GD2RegStrategy/GD2%20Strategy/11%20RIIO2%20Engagement%20Project%20Area/17%20Final%20Reports/Phase%201%20-%20BAU%20insight/Copy%20of%20Resolution%20Tracker%20(rant%20and%20rave).xlsx?d=w951ec0f5c71440e5a86a7a7a20b91b31&amp;csf=1&amp;e=wvmWSj" TargetMode="External"/><Relationship Id="rId7"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Connections%20transformation%20interviews&amp;viewid=00000000%2D0000%2D0000%2D0000%2D000000000000" TargetMode="External"/><Relationship Id="rId12"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Stakholder%20advisory%20panel&amp;viewid=00000000%2D0000%2D0000%2D0000%2D000000000000" TargetMode="External"/><Relationship Id="rId17"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Major%20incident%20surveys&amp;viewid=00000000%2D0000%2D0000%2D0000%2D000000000000" TargetMode="External"/><Relationship Id="rId25"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Phase%201%20%2D%20BAU%20insight%2FIGT%20and%20UIP%20feedback&amp;viewid=00000000%2D0000%2D0000%2D0000%2D000000000000" TargetMode="External"/><Relationship Id="rId33" Type="http://schemas.openxmlformats.org/officeDocument/2006/relationships/printerSettings" Target="../printerSettings/printerSettings3.bin"/><Relationship Id="rId2"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Collaboration%20forums&amp;viewid=b3552b47%2De9b4%2D49c9%2Dbd9e%2D198748630cf8" TargetMode="External"/><Relationship Id="rId16"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Smart%20metering%20feedback&amp;viewid=00000000%2D0000%2D0000%2D0000%2D000000000000" TargetMode="External"/><Relationship Id="rId20"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Medium%20Pressure%20Community%20Engagement&amp;viewid=00000000%2D0000%2D0000%2D0000%2D000000000000" TargetMode="External"/><Relationship Id="rId29" Type="http://schemas.openxmlformats.org/officeDocument/2006/relationships/hyperlink" Target="https://cadentgasltd.sharepoint.com/:p:/r/sites/CandP/Stakehol/GD2RegStrategy/GD2%20Strategy/11%20RIIO2%20Engagement%20Project%20Area/17%20Final%20Reports/Phase%202%20Explore/Cadent%20Focus%20Groups%20Report%20-%20Final.pptx?d=w26578f6a70614e99b7278f069eaf5785&amp;csf=1&amp;e=g1JS8v" TargetMode="External"/><Relationship Id="rId1"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Collaboration%20forums&amp;viewid=b3552b47%2De9b4%2D49c9%2Dbd9e%2D198748630cf8" TargetMode="External"/><Relationship Id="rId6" Type="http://schemas.openxmlformats.org/officeDocument/2006/relationships/hyperlink" Target="https://cadentgasltd.sharepoint.com/:p:/r/sites/CandP/Stakehol/GD2RegStrategy/_layouts/15/Doc.aspx?sourcedoc=%7B0B414086-DD3C-4467-B85D-784A82CB073A%7D&amp;file=3224%20Joint%20Gas%20Network%20Stakeholder%20Engagement%20report%20v2.pptx&amp;action=edit&amp;mobileredirect=true" TargetMode="External"/><Relationship Id="rId11"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Hynet%20letters%20of%20support&amp;viewid=00000000%2D0000%2D0000%2D0000%2D000000000000" TargetMode="External"/><Relationship Id="rId24" Type="http://schemas.openxmlformats.org/officeDocument/2006/relationships/hyperlink" Target="https://cadentgasltd.sharepoint.com/:u:/r/sites/CandP/Stakehol/GD2RegStrategy/GD2%20Strategy/11%20RIIO2%20Engagement%20Project%20Area/17%20Final%20Reports/Phase%201%20-%20BAU%20insight/Complaints%20Data%20for%20Ben%20Haden.zip?csf=1&amp;e=Mdyfen" TargetMode="External"/><Relationship Id="rId32" Type="http://schemas.openxmlformats.org/officeDocument/2006/relationships/hyperlink" Target="https://cadentgasltd.sharepoint.com/:b:/r/sites/CandP/Stakehol/GD2RegStrategy/GD2%20Strategy/11%20RIIO2%20Engagement%20Project%20Area/17%20Final%20Reports/Phase%202%20Explore/180831_Cadent_StakeholderInterviews_Report_Final.pdf?csf=1&amp;e=Kixy5K" TargetMode="External"/><Relationship Id="rId5"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Collaboration%20forums&amp;viewid=b3552b47%2De9b4%2D49c9%2Dbd9e%2D198748630cf8" TargetMode="External"/><Relationship Id="rId15" Type="http://schemas.openxmlformats.org/officeDocument/2006/relationships/hyperlink" Target="https://cadentgasltd.sharepoint.com/:p:/r/sites/CandP/Stakehol/GD2RegStrategy/GD2%20Strategy/11%20RIIO2%20Engagement%20Project%20Area/17%20Final%20Reports/Historical%20engagement/340SAM%20Cadent%20Presentation%20Balisha%20Attalia.pptx?d=wc25ca57a083f411099cf5e368ca6f4e5&amp;csf=1&amp;e=6QNXdZ" TargetMode="External"/><Relationship Id="rId23"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Phase%201%20%2D%20BAU%20insight%2FSocial%20media&amp;viewid=00000000%2D0000%2D0000%2D0000%2D000000000000" TargetMode="External"/><Relationship Id="rId28" Type="http://schemas.openxmlformats.org/officeDocument/2006/relationships/hyperlink" Target="https://cadentgasltd.sharepoint.com/:b:/r/sites/CandP/Stakehol/GD2RegStrategy/GD2%20Strategy/11%20RIIO2%20Engagement%20Project%20Area/17%20Final%20Reports/Phase%202%20Explore/180921_Cadent_Deliberative%20workshop_SummaryReport.pdf?csf=1&amp;e=6eIvJW" TargetMode="External"/><Relationship Id="rId10" Type="http://schemas.openxmlformats.org/officeDocument/2006/relationships/hyperlink" Target="https://futurebillingmethodology.com/wp-content/uploads/2017/08/FBM-Project-consultation-report-Final.pdf" TargetMode="External"/><Relationship Id="rId19"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YouGov%20ENA%20survey&amp;viewid=00000000%2D0000%2D0000%2D0000%2D000000000000" TargetMode="External"/><Relationship Id="rId31" Type="http://schemas.openxmlformats.org/officeDocument/2006/relationships/hyperlink" Target="https://cadentgasltd.sharepoint.com/:p:/r/sites/CandP/Stakehol/GD2RegStrategy/GD2%20Strategy/11%20RIIO2%20Engagement%20Project%20Area/17%20Final%20Reports/Phase%202%20Explore/Cadent%20domestic%20survey%20report%20-%20FINAL.pptx?d=w88964b2791724cd88aa0d56eaf86f92e&amp;csf=1&amp;e=vUsAsW" TargetMode="External"/><Relationship Id="rId4"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London%20Collaboration%20forums&amp;viewid=b3552b47%2De9b4%2D49c9%2Dbd9e%2D198748630cf8" TargetMode="External"/><Relationship Id="rId9"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Historical%20engagement%2FHave%20your%20say%20consultations&amp;viewid=00000000%2D0000%2D0000%2D0000%2D000000000000" TargetMode="External"/><Relationship Id="rId14" Type="http://schemas.openxmlformats.org/officeDocument/2006/relationships/hyperlink" Target="https://cadentgasltd.sharepoint.com/:b:/r/sites/CandP/Stakehol/GD2RegStrategy/GD2%20Strategy/11%20RIIO2%20Engagement%20Project%20Area/17%20Final%20Reports/Historical%20engagement/Cadents-def-vulnerability.pdf?csf=1&amp;e=MQ4Rms" TargetMode="External"/><Relationship Id="rId22" Type="http://schemas.openxmlformats.org/officeDocument/2006/relationships/hyperlink" Target="https://cadentgasltd.sharepoint.com/sites/CandP/Stakehol/GD2RegStrategy/GD2%20Strategy/Forms/AllItems.aspx?id=%2Fsites%2FCandP%2FStakehol%2FGD2RegStrategy%2FGD2%20Strategy%2F11%20RIIO2%20Engagement%20Project%20Area%2F17%20Final%20Reports%2FPhase%201%20%2D%20BAU%20insight%2FCSAT&amp;viewid=00000000%2D0000%2D0000%2D0000%2D000000000000" TargetMode="External"/><Relationship Id="rId27" Type="http://schemas.openxmlformats.org/officeDocument/2006/relationships/hyperlink" Target="https://cadentgasltd.sharepoint.com/:p:/r/sites/CandP/Stakehol/GD2RegStrategy/GD2%20Strategy/11%20RIIO2%20Engagement%20Project%20Area/17%20Final%20Reports/Phase%201%20-%20BAU%20insight/Cadent_%20Consumer%20Helpline%20Cases%202018.pptx?d=w175e4063023b46aba1e9320394991af4&amp;csf=1&amp;e=WfyskX" TargetMode="External"/><Relationship Id="rId30" Type="http://schemas.openxmlformats.org/officeDocument/2006/relationships/hyperlink" Target="https://cadentgasltd.sharepoint.com/:p:/r/sites/CandP/Stakehol/GD2RegStrategy/GD2%20Strategy/11%20RIIO2%20Engagement%20Project%20Area/17%20Final%20Reports/Phase%202%20Explore/Cadent%20domestic%20survey%20report%20-%20FINAL.pptx?d=w88964b2791724cd88aa0d56eaf86f92e&amp;csf=1&amp;e=vUsAs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nergynetworks.org/assets/files/gas/GN%20Stakeholder%20Engagement/3256%20Rep04%20Future%20of%20Gas%20workshop.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I42"/>
  <sheetViews>
    <sheetView showZeros="0" topLeftCell="C38" zoomScale="85" zoomScaleNormal="85" zoomScalePageLayoutView="85" workbookViewId="0">
      <selection activeCell="H39" sqref="H39"/>
    </sheetView>
  </sheetViews>
  <sheetFormatPr defaultColWidth="8.81640625" defaultRowHeight="14.5"/>
  <cols>
    <col min="2" max="2" width="28.81640625" customWidth="1"/>
    <col min="3" max="3" width="22.81640625" customWidth="1"/>
    <col min="4" max="4" width="38.81640625" customWidth="1"/>
    <col min="5" max="5" width="38.81640625" hidden="1" customWidth="1"/>
    <col min="6" max="6" width="48.81640625" customWidth="1"/>
    <col min="7" max="7" width="48.81640625" style="54" hidden="1" customWidth="1"/>
    <col min="8" max="8" width="46.453125" style="17" customWidth="1"/>
    <col min="9" max="9" width="46.453125" style="17" hidden="1" customWidth="1"/>
    <col min="10" max="10" width="41.453125" customWidth="1"/>
  </cols>
  <sheetData>
    <row r="1" spans="2:9" ht="15.5">
      <c r="B1" s="1" t="s">
        <v>0</v>
      </c>
      <c r="C1" s="94" t="s">
        <v>1</v>
      </c>
      <c r="D1" t="s">
        <v>2</v>
      </c>
    </row>
    <row r="3" spans="2:9" ht="16" thickBot="1">
      <c r="B3" s="59" t="s">
        <v>3</v>
      </c>
      <c r="C3" s="60" t="s">
        <v>4</v>
      </c>
      <c r="D3" s="61" t="s">
        <v>5</v>
      </c>
      <c r="E3" s="61" t="s">
        <v>6</v>
      </c>
      <c r="F3" s="62" t="s">
        <v>7</v>
      </c>
      <c r="G3" s="62" t="s">
        <v>8</v>
      </c>
      <c r="H3" s="60" t="s">
        <v>9</v>
      </c>
      <c r="I3" s="60" t="s">
        <v>10</v>
      </c>
    </row>
    <row r="4" spans="2:9" ht="348.5" thickBot="1">
      <c r="B4" s="63" t="s">
        <v>11</v>
      </c>
      <c r="C4" s="3" t="s">
        <v>12</v>
      </c>
      <c r="D4" s="64"/>
      <c r="E4" s="64"/>
      <c r="F4" s="65" t="e">
        <f>INDEX(#REF!,MATCH('Workstream output'!C4,#REF!,0),1)</f>
        <v>#REF!</v>
      </c>
      <c r="G4" s="95" t="e">
        <f>INDEX(#REF!,MATCH('Workstream output'!C4,#REF!,0),MATCH('Workstream output'!$C$1,#REF!,0))</f>
        <v>#REF!</v>
      </c>
      <c r="H4" s="66" t="str">
        <f>INDEX('Phase 2 - discovery'!AS:AS,MATCH('Workstream output'!C4,'Phase 2 - discovery'!D:D,0),1)</f>
        <v>Safety, including prevention of emergency situations and response to them was consistently highlighted as the most important or joint-most important priority across each engagement method.
Other key themes included making emergency information (including contact numbers) easily available.
Research highlighted that some customers have specific needs (e.g. those in vulnerable circumstances) and our approach to preparing for and responding to emergencies should incorporate these. Stakeholders in Birmingham and London reported positive experiences of Cadent during emergencies.
Emergency planning was something that stakeholders from local authorities in Norwich raised as something they wanted to engage with Cadent about. In Birmingham, stakeholders identified connecting safely to the gas network as a priority.
Stakeholders in Birmingham suggested increasing the visibility of emergency control valves, as a way to help people with restricted mobility.</v>
      </c>
      <c r="I4" s="67" t="e">
        <f>INDEX('Phase 2 - discovery'!#REF!,MATCH('Workstream output'!C4,'Phase 2 - discovery'!D:D,0),MATCH($C$1,'Phase 2 - discovery'!#REF!))</f>
        <v>#REF!</v>
      </c>
    </row>
    <row r="5" spans="2:9" ht="409.6" thickBot="1">
      <c r="B5" s="68"/>
      <c r="C5" s="3" t="s">
        <v>13</v>
      </c>
      <c r="D5" s="57"/>
      <c r="E5" s="57"/>
      <c r="F5" s="65" t="e">
        <f>INDEX(#REF!,MATCH('Workstream output'!C5,#REF!,0),1)</f>
        <v>#REF!</v>
      </c>
      <c r="G5" s="95" t="e">
        <f>INDEX(#REF!,MATCH('Workstream output'!C5,#REF!,0),MATCH('Workstream output'!$C$1,#REF!,0))</f>
        <v>#REF!</v>
      </c>
      <c r="H5" s="58" t="str">
        <f>INDEX('Phase 2 - discovery'!AS:AS,MATCH('Workstream output'!C5,'Phase 2 - discovery'!D:D,0),1)</f>
        <v xml:space="preserve">Interruptions was generally viewed as a high priority area, since a reliable supply of gas supports quality of life and helps maintain peace of mind. Some customers in workshops were prepared to accept some disruption as a natural consequence of maintaining a gas network.
However, customers highlighted that this was not acceptable in winter, and that customers in vulnerable circumstances should have continuity of supply protected at all times.
Customers feel that immediate reconnection after a disconnection is important.
Customers were also in favour of investment to reduce interruptions, e.g. through new technology to detect problems.
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For disruption caused by customers being off gas, 81% of respondents said that they would most like Cadent to focus on timeliness, with alternative cooking / heating provisions receiving 19% of the vote and advanced compensation receiving no votes.
When asked if Cadent could find ways of reducing (all types of) disruption how much did they think bill payers would be willing to pay, 50% said nothing, 29% said less than £2 and 21 % between £2 and £3.
Cadent business Interviews, conducted March - May 2019 (18 participants): For micro businesses and small businesses with just one office, the impact of interruptions was seen as low and would depend on the time of year the interruption took place in. Winter interruptions were more concerning to these businesses. Human health and social care organisations expressed greater concern over interruptions to supply, as having no heat or hot water for sanitation could create problems for people in their care, including those who are vulnerable. Large organisations expressed the greatest concern about interruptions, suggesting it could impact on their business delivery. Participants expect their gas supply to be consistent and any interruptions to be short.
Cadent business surveys, conducted March - May 2019 (504 participants). 
Interruptions of less than 24 hours:  Participants were divided on the effects of interruptions, some commented that impact would largely be determined by season. Manufacturers, those in the hospitality industry and businesses with large sites (industrial sites, hotels, or schools, for example) were most likely to be severely affected by interruptions. 
Participants generally wanted Cadent to fix the interruption as quickly and safely as possible, and to keep those affected informed. Some commented that Cadent need to focus on alternative provisions for any affected who are in vulnerable situations.
Participants made some suggestions regarding communication before and during an interruption, requesting high quality, regular communication via multiple channels.
For interruptions of more than 24 hours, the effects were seen to be similar but of an increased magnitude.
The need for compensation was mentioned more often by businesses. Hospitality and retail businesses are the most concerned about interruption compensation.
Getting gas flowing again was the most commonly preferred service option across most business types. It was particularly important for hospitality and leisure services who depended on gas for providing a service, 68% of these participants selected it as their preferred option. 
Office based business such as legal and accounting firms were the most likely to suggest none of the business ideas made a difference to them.
The third Cadent customer forum had 104 customer participants across the 4 Cadent regions. See below for views on time-bound appointments.
Planned interruptions
Time without gas: Most participants said it was reasonable to be without gas for the current average duration of a planned interruption in Cadent areas (6 hours). Additionally, the majority of customers were willing to wait up to 8 hours to be reconnected. Customers emphasised that time of day and weather conditions mattered when discussing how long is too long to be without gas: it is more important to be reconnected in a timely manner during colder winter months, particularly for customers in vulnerable situations. Customers are not as bothered about length of time without gas if a planned interruption mainly happens during typical working hours. 
Provisions: Some customers said that they would probably manage without provisions, especially if the planned interruption was not longer than 24 hours.  
However, others identified heating and cooking facilities as ‘basic’ entitlements, which they think all customers should have access to within 24 hours.
Some customers had more specific views on current and additional suggested provisions: Most customers feel they would already have groceries and therefore would not need them to be provided by Cadent. A few customers said that a temporary cooker would not be adequate to use when cooking for a large family.
Some customers said they would not make use of a gym shower, and would rather go 24 hours without showering. Temporary accommodation was seen by some customers as being a requirement after 24 hours to provide them with access to heating, shower facilities, and cooking facilities. Customer suggestions of additional provisions included: subsiding electricity bills directly or through vouchers to offset use of heaters; other heating alternatives such as electric blankets, hot water bottles, or snap-packs; and, providing takeaway or a microwave to ensure access to hot food. 
Unplanned interruptions
Time without gas: During an unplanned interruption, customers still expected their gas to be reconnected within 8 hours, which is below Cadent’s average of 11 hours. The amount of time customers were willing to go without gas again depended on factors such as weather and vulnerability. Similar to discussions on planned interruptions, customers emphasised the importance of not being without gas for too long during winter months, and said that customers in vulnerable situations should be prioritised in getting reconnected more quickly if possible. Whilst customers wanted to be back on gas as soon as possible, they understood potential emergency implications, such as safety precautions and assessing the severity of the problem, could affect length of time to be without gas. 
Provisions: Most customers feel that provisions should be offered to all customers, especially in the winter or to people in vulnerable situations. This view was more prevalent if the interruption were to last more than 24 hours, and largely consistent with views expressed regarding provisions expected during a planned interruption. However, there was no clear consensus on the time when these provisions should be provided to customers with some suggesting they would require support after 2 hours, whilst other saying they could go up to 24 hours before requiring support from Cadent. Some customers believe it is not Cadent’s responsibility to provide some of the proposed provisions such as temporary accommodation or groceries. Customers also discussed additional suggestions for Cadent to provide such as Electric Blankets. In Birmingham, however, some customers think Cadent should focus on providing its existing set of provisions rather than adding to them. Some customers were concerned that Cadent staff would be distracted providing provisions instead of reconnecting the gas. 
The February customer forum was held at 3 sites across 3 Cadent regions and involved 96 members of the public. Customers stated that Cadent needs to give them at least 6 weeks notice in advance of a loss of gas for 3-5 days. Some customers expect longer. Customers also expect a single point of contact to provide updates before, during and after the work - someone involved in the work on the ground, rather than someone in a call centre. Customers also stated that they would like to know the reason for the work and why it is happening in winter if so. Several groups expected that Cadent collaborate with gas suppliers or local service providers to contact customers, however customers were unsure what to expect in terms of sharing personal data between organisations.
Customers had mixed expectations when discussing  Cadent's role in keeping customers safe, warm and independent. Some customers felt that Cadent have a responsibility to ensure customers can still heat their homes and provide electric heaters or even hotel accommodation. Others felt that with enough notice, they could make their own arrangements. Customers did not expect Cadent to provide cooking solutions. A few suggested hot plates.  Most customers did not consider access issues, but when prompted said that Cadent should ensure parking and road access was maintained.
Birmingham was the only regional stakeholder workshops that discussed interruption-related topics, where stakeholders fed back that if outcomes lead to reliable gas supply, they would be satisfied (alongside safety and value for money) </v>
      </c>
      <c r="I5" s="69" t="e">
        <f>INDEX('Phase 2 - discovery'!#REF!,MATCH('Workstream output'!C5,'Phase 2 - discovery'!D:D,0),MATCH($C$1,'Phase 2 - discovery'!#REF!))</f>
        <v>#REF!</v>
      </c>
    </row>
    <row r="6" spans="2:9" ht="189" thickBot="1">
      <c r="B6" s="68"/>
      <c r="C6" s="3" t="s">
        <v>14</v>
      </c>
      <c r="D6" s="57"/>
      <c r="E6" s="57"/>
      <c r="F6" s="65" t="e">
        <f>INDEX(#REF!,MATCH('Workstream output'!C6,#REF!,0),1)</f>
        <v>#REF!</v>
      </c>
      <c r="G6" s="95" t="e">
        <f>INDEX(#REF!,MATCH('Workstream output'!C6,#REF!,0),MATCH('Workstream output'!$C$1,#REF!,0))</f>
        <v>#REF!</v>
      </c>
      <c r="H6" s="58" t="str">
        <f>INDEX('Phase 2 - discovery'!AS:AS,MATCH('Workstream output'!C6,'Phase 2 - discovery'!D:D,0),1)</f>
        <v>Customers indicated that they were in favour of refunds or payments in the event of service disruption (in line with the high priority they placed on a reliable gas supply).
Research also highlighted that customers in vulnerable circumstances may be particularly affected by disruption.
Several customers at the February customer forum expect some sort of compensation for the inconvenience of an interruption and suggested that they get reimbursed for a proportion of their gas bill.</v>
      </c>
      <c r="I6" s="69" t="e">
        <f>INDEX('Phase 2 - discovery'!#REF!,MATCH('Workstream output'!C6,'Phase 2 - discovery'!D:D,0),MATCH($C$1,'Phase 2 - discovery'!#REF!))</f>
        <v>#REF!</v>
      </c>
    </row>
    <row r="7" spans="2:9" ht="409.6" thickBot="1">
      <c r="B7" s="70"/>
      <c r="C7" s="3" t="s">
        <v>15</v>
      </c>
      <c r="D7" s="71"/>
      <c r="E7" s="71"/>
      <c r="F7" s="65" t="e">
        <f>INDEX(#REF!,MATCH('Workstream output'!C7,#REF!,0),1)</f>
        <v>#REF!</v>
      </c>
      <c r="G7" s="95" t="e">
        <f>INDEX(#REF!,MATCH('Workstream output'!C7,#REF!,0),MATCH('Workstream output'!$C$1,#REF!,0))</f>
        <v>#REF!</v>
      </c>
      <c r="H7" s="72" t="str">
        <f>INDEX('Phase 2 - discovery'!AS:AS,MATCH('Workstream output'!C7,'Phase 2 - discovery'!D:D,0),1)</f>
        <v xml:space="preserve">Customers consistently supported Cadent providing  CO alarms (free where possible), particularly for customers in vulnerable circumstances.
Some research also indicated that customer awareness of the dangers of CO is low.
The Cadent customer forum on carbon monoxide and fuel poverty in March 2019 involved 100 members of the public across 4 locations and found that customers do not automatically think that addressing fuel poverty and CO is Cadent's responsibility. They asked "Why Cadent?" and instead pointed to the government and individuals as responsible actors. However, some participants thought Cadent should take action and redirect profits towards helping people within their network.
However, when considering what actions Cadent should take if it were to act in this area, across all locations, the majority of participants chose the most extensive and expensive investment option (option 5: existing service plus free CO alarms for all customers on emergency visits and for most vulnerable: locate CO and repair / replace problematic appliances) as they thought the cost (£0.558 per customer per year) was reasonable and the issues were serious and important. Most participants stated that they wanted larger scale action (relative to distributing CO alarms only on home visits) and would be willing to pay more. Participants also pushed back on footing the whole bill as they thought some money should come from Cadent profits.
It was noted that Cadent, as a regional monopoly, was uniquely placed to address CO poisoning as everyone at risk in a certain region is a Cadent customer. Participants agreed that customers on the PSR and those with low income should be targeted for detector distribution. However, they also thought that non-PSR customers may be the hardest to reach as they are not tied into charity and social security networks and everyone is vulnerable to CO. Participants wanted Cadent to do more and provide more free CO detectors. Some also thought that the Government  should require CO detectors in all homes.
Customers at the February customer forum assigned a high priority to the provision of intelligent CO alarms, with some customers describing this as 'brilliant' or 'fantastic'. Stakeholders in Manchester gave positive feedback on their experience working with Cadent to fit CO alarms. 
CO alarms were a priority for stakeholders in Birmingham, who suggested working with agencies to fit them, and asked whether Cadent had monitors on vans they could fit. They also asked whether customers on the PSR are offered a monitor if Cadent visits them.                     Cadent has an number of initiatives to promote CO awareness. One such initiative is that Cadent sponsors memory diaries (which include information on CO prevention), produced by Derbyshire Fire &amp; Rescue and distributed by the Alzheimer’s Society. Kay Simcox of Derbyshire Fire &amp; Rescue Service, said: “We are delighted to be working with Cadent Gas for the second year on this fantastic project. Their sponsorship and ongoing support has made it possible for us to continue working with local charities that work with vulnerable members of our community, helping to make sure they stay safe from the risk of fire and carbon monoxide poisoning.” Cadent also promotes CO awareness with children through it’s Safety Seymour character. 496 parents were surveyed in 2018 about the effectiveness of Cadent's Safety Seymour activity pack. The response was overwhelmingly positive with the general consensus being that it was both informative and fun. When asked if the information was clear, understandable and useful, all those who responded said yes, with the exception of 6 who said no or gave a qualified response. When asked if the programme had encouraged them to take further safety precautions at home, approximately 75% said yes, with many of the remainder stating that they already had the necessary precautions in place.  </v>
      </c>
      <c r="I7" s="73" t="e">
        <f>INDEX('Phase 2 - discovery'!#REF!,MATCH('Workstream output'!C7,'Phase 2 - discovery'!D:D,0),MATCH($C$1,'Phase 2 - discovery'!#REF!))</f>
        <v>#REF!</v>
      </c>
    </row>
    <row r="8" spans="2:9" ht="406.5" thickBot="1">
      <c r="B8" s="74" t="s">
        <v>16</v>
      </c>
      <c r="C8" s="3" t="s">
        <v>17</v>
      </c>
      <c r="D8" s="64"/>
      <c r="E8" s="64"/>
      <c r="F8" s="65" t="e">
        <f>INDEX(#REF!,MATCH('Workstream output'!C8,#REF!,0),1)</f>
        <v>#REF!</v>
      </c>
      <c r="G8" s="95" t="e">
        <f>INDEX(#REF!,MATCH('Workstream output'!C8,#REF!,0),MATCH('Workstream output'!$C$1,#REF!,0))</f>
        <v>#REF!</v>
      </c>
      <c r="H8" s="66" t="str">
        <f>INDEX('Phase 2 - discovery'!AS:AS,MATCH('Workstream output'!C8,'Phase 2 - discovery'!D:D,0),1)</f>
        <v xml:space="preserve">Customer service as such was a lower priority for some customers, since they felt Cadent should focus on its core role and achieving value for money.
On the other hand, stakeholders indicated this as a high priority, and other customers felt that customer satisfaction would lead to trust in the company as a whole. Others highlight that good customer service is a minimum expectation [see also comments on customer service communications below].
Some customers highlighted the importance of taking feedback after a job is done, and potentially an award for staff who provide excellent service. When asked for feedback on Ofgem's proposed outcomes, stakeholders in Birmingham suggested that an outcome relating to customer satisfaction should be included. They also suggested that customer care and communication were not being prioritised enough.
Stakeholders in Manchester gave Wales &amp; West as a good example of an approach to improving customer services. Two general recommendations from EQ based on all workshops was to consider projects such as SGN's testing of new approaches in the town of Oban (the 'Oban project'. They also suggested comparing Cadent to companies such as Next and Amazon with regards to customer service. </v>
      </c>
      <c r="I8" s="67" t="e">
        <f>INDEX('Phase 2 - discovery'!#REF!,MATCH('Workstream output'!C8,'Phase 2 - discovery'!D:D,0),MATCH($C$1,'Phase 2 - discovery'!#REF!))</f>
        <v>#REF!</v>
      </c>
    </row>
    <row r="9" spans="2:9" ht="409.6" thickBot="1">
      <c r="B9" s="75"/>
      <c r="C9" s="3" t="s">
        <v>18</v>
      </c>
      <c r="D9" s="57"/>
      <c r="E9" s="57"/>
      <c r="F9" s="65" t="e">
        <f>INDEX(#REF!,MATCH('Workstream output'!C9,#REF!,0),1)</f>
        <v>#REF!</v>
      </c>
      <c r="G9" s="95" t="e">
        <f>INDEX(#REF!,MATCH('Workstream output'!C9,#REF!,0),MATCH('Workstream output'!$C$1,#REF!,0))</f>
        <v>#REF!</v>
      </c>
      <c r="H9" s="58" t="str">
        <f>INDEX('Phase 2 - discovery'!AS:AS,MATCH('Workstream output'!C9,'Phase 2 - discovery'!D:D,0),1)</f>
        <v xml:space="preserve">Connections were generally not highlighted as a high priority for customers in our research.
However, customers indicated that paying for a connection service creates certain minimum expectations, such as completing work to timetable, reliable quotes, specialist teams on sites and putting everything back in place as before once work is complete.
Some participants thought that the benefits of gas were not clear, and that educations campaigns (e.g. in schools) could give people an incentive for people to want to connect to the gas network. Stakeholders experience of connections was covered in 3 out of 4 regional workshops - many of these experiences were negative.
In Manchester, stakeholders had concerns on delays, preferential engineering, expense and the reluctance to accept generic method statements as readily as other GDNs, citing WWU as an example of good practice. They also suggested a collaborative format for new connections.
In Birmingham, connecting safely was stakeholders' top priority, but they raised that the process for responses and appraisals were inconsistent, escalation was difficult. Also stakeholders found the overall process long and complex and that this impacts them financially. Also, having to add propane to biogas was an issue for those involved in renewable schemes.
In Norwich, stakeholders were more positive about their connection experience, highlighting that communities might not know what they are missing without gas connections.
</v>
      </c>
      <c r="I9" s="69" t="e">
        <f>INDEX('Phase 2 - discovery'!#REF!,MATCH('Workstream output'!C9,'Phase 2 - discovery'!D:D,0),MATCH($C$1,'Phase 2 - discovery'!#REF!))</f>
        <v>#REF!</v>
      </c>
    </row>
    <row r="10" spans="2:9" ht="409.6" thickBot="1">
      <c r="B10" s="75"/>
      <c r="C10" s="3" t="s">
        <v>19</v>
      </c>
      <c r="D10" s="57"/>
      <c r="E10" s="57"/>
      <c r="F10" s="65" t="e">
        <f>INDEX(#REF!,MATCH('Workstream output'!C10,#REF!,0),1)</f>
        <v>#REF!</v>
      </c>
      <c r="G10" s="95" t="e">
        <f>INDEX(#REF!,MATCH('Workstream output'!C10,#REF!,0),MATCH('Workstream output'!$C$1,#REF!,0))</f>
        <v>#REF!</v>
      </c>
      <c r="H10" s="58" t="str">
        <f>INDEX('Phase 2 - discovery'!AS:AS,MATCH('Workstream output'!C10,'Phase 2 - discovery'!D:D,0),1)</f>
        <v>Our domestic customer survey, public survey and interviews with stakeholders indicated that affordability is a high priority. However, in customer workshops and focus groups some customers indicated that lower bills could be a lower priority than factors like safety and reliability. 
Some customers stated that fair bills might not necessarily be the  lowest possible bills. Transparency and clear communication in bills was raised as important, particularly for bill increases. [Note Cadent do not control the way this information is presented in energy bills]
One stakeholder interview also highlighted that realising efficiency was important in the absence of market competition. Bills were not a particular area of focus for regional stakeholder workshops.
However, stakeholders in Manchester said that value for money was their top priority of the outcomes they were shown, and in Birmingham stakeholders suggested that some customers would be prepared to pay more to support decarbonisation.
Stakeholders in Manchester also discussed whether they looked at gas and electricity bills separately, and agreed that different networks should coordinate when it comes to bills.</v>
      </c>
      <c r="I10" s="69" t="e">
        <f>INDEX('Phase 2 - discovery'!#REF!,MATCH('Workstream output'!C10,'Phase 2 - discovery'!D:D,0),MATCH($C$1,'Phase 2 - discovery'!#REF!))</f>
        <v>#REF!</v>
      </c>
    </row>
    <row r="11" spans="2:9" ht="392" thickBot="1">
      <c r="B11" s="75"/>
      <c r="C11" s="3" t="s">
        <v>20</v>
      </c>
      <c r="D11" s="57"/>
      <c r="E11" s="57"/>
      <c r="F11" s="65" t="e">
        <f>INDEX(#REF!,MATCH('Workstream output'!C11,#REF!,0),1)</f>
        <v>#REF!</v>
      </c>
      <c r="G11" s="95" t="e">
        <f>INDEX(#REF!,MATCH('Workstream output'!C11,#REF!,0),MATCH('Workstream output'!$C$1,#REF!,0))</f>
        <v>#REF!</v>
      </c>
      <c r="H11" s="58" t="str">
        <f>INDEX('Phase 2 - discovery'!AS:AS,MATCH('Workstream output'!C11,'Phase 2 - discovery'!D:D,0),1)</f>
        <v>Customer and stakeholder views on bills and returns were mixed, with some highlighting these as a high priority (stakeholders, customer workshops), others found these a lower priority (deliberative workshops on outcomes, focus groups). 
Some customers suggested that profits should be invested into improving the level of service Cadent provide, or into environmental schemes.
Some customers did not understand the way that gas distribution networks make a profit.
Some stakeholders were highlighted a challenge for Cadent will be regulatory approval of the money needed for investment in the network and reduced return for shareholders. 
When asked about the outcome: "act in a fair, transparent and responsible way". The Cadent business survey of 504 participants conducted March - May 2019 revealed pricing as a key theme. Participants wanted to ensure that their bills were as low as possible and would be spent on upgrading the network. This was particularly prominent amongst businesses that spend the most on their gas - manufacturing, hospitality and medical businesses.</v>
      </c>
      <c r="I11" s="69" t="e">
        <f>INDEX('Phase 2 - discovery'!#REF!,MATCH('Workstream output'!C11,'Phase 2 - discovery'!D:D,0),MATCH($C$1,'Phase 2 - discovery'!#REF!))</f>
        <v>#REF!</v>
      </c>
    </row>
    <row r="12" spans="2:9" ht="116.5" thickBot="1">
      <c r="B12" s="75"/>
      <c r="C12" s="3" t="s">
        <v>21</v>
      </c>
      <c r="D12" s="57"/>
      <c r="E12" s="57"/>
      <c r="F12" s="65" t="e">
        <f>INDEX(#REF!,MATCH('Workstream output'!C12,#REF!,0),1)</f>
        <v>#REF!</v>
      </c>
      <c r="G12" s="95" t="e">
        <f>INDEX(#REF!,MATCH('Workstream output'!C12,#REF!,0),MATCH('Workstream output'!$C$1,#REF!,0))</f>
        <v>#REF!</v>
      </c>
      <c r="H12" s="58" t="str">
        <f>INDEX('Phase 2 - discovery'!AS:AS,MATCH('Workstream output'!C12,'Phase 2 - discovery'!D:D,0),1)</f>
        <v>Data security concerns were raised by some customers, with some stating that is  crucial to invest in modern security architecture to protect from cyber attacks. Some also highlighted the need for customers data to be stored securely.
However, this was not raised by customers as a high-priority area for them.</v>
      </c>
      <c r="I12" s="69" t="e">
        <f>INDEX('Phase 2 - discovery'!#REF!,MATCH('Workstream output'!C12,'Phase 2 - discovery'!D:D,0),MATCH($C$1,'Phase 2 - discovery'!#REF!))</f>
        <v>#REF!</v>
      </c>
    </row>
    <row r="13" spans="2:9" ht="409.6" thickBot="1">
      <c r="B13" s="76"/>
      <c r="C13" s="3" t="s">
        <v>22</v>
      </c>
      <c r="D13" s="71"/>
      <c r="E13" s="71"/>
      <c r="F13" s="65" t="e">
        <f>INDEX(#REF!,MATCH('Workstream output'!C13,#REF!,0),1)</f>
        <v>#REF!</v>
      </c>
      <c r="G13" s="95" t="e">
        <f>INDEX(#REF!,MATCH('Workstream output'!C13,#REF!,0),MATCH('Workstream output'!$C$1,#REF!,0))</f>
        <v>#REF!</v>
      </c>
      <c r="H13" s="72" t="str">
        <f>INDEX('Phase 2 - discovery'!AS:AS,MATCH('Workstream output'!C13,'Phase 2 - discovery'!D:D,0),1)</f>
        <v>Customer communication was one of the areas customers and stakeholders mentioned most frequently across all forms of engagement. However, while some felt this was a relatively high priority (domestic customer and public surveys and stakeholder interviews), others considered this less important than factors like safety and security (workshops and focus groups, other questions in the domestic customer survey).
While some groups prefer email as a form of communication, this is by no means a consistent trend and different individuals had different needs. Customers in vulnerable circumstances also have particular requirements for communication, with detailed guidance provided by experts and customers (see the main report on customers in vulnerable situations). 
Specific advice for communication included:
- Using less formal, more colloquial language and infographics
- Keeping people up to date with what is happening should be a priority (e.g. when roadworks would be happening)
- Cadent should try to raise its profile (see separate new service area below)
- Making information easy to find (e.g. a call centre without multiple dial ins, based in the UK)
A small number of customers did not want to be communicated with at all, and some wanted communication to be limited to emergency situations. Others thought that Cadent should focus on its 'core business'.
Cadent business interviews conducted March - May 2019 (18 participants)
Participants in the interviews emphasised that Cadent should: 
1. Communicate clearly with organisations on a range of topics, particularly on maintenance works, so that organisations are aware in advance of interruptions to supply or roadworks and are able to plan accordingly. 
2. Increase its visibility and communication about who Cadent are and what they do, so businesses can understand how Cadent affects their organisation. This comment was made most frequently by small businesses. Email was the preferred communication method.
At the Cadent customer forums (April / May 2019) customers wanted to be well-informed of key dates, duration of the works and/or interruption, and important road closures. They want to be informed when there is a change in plan. Customers want communication methods that allow for two-way dialogue, . Whilst views on communication methods were divergent, overall customers want more than the current service.
Most customers were happy with the current letter service and timeline: 28 days with reminders closer to the works at 10 days. Although, a few customers wanted it further in advance. Some customers were concerned about differentiating between informational, promotional, and scam materials in the post. They want an addressed letter as opposed to a glossy flyer because the latter is more informational than promotional. Given that Cadent does not have customer names, there is a risk that customers will not read the unaddressed letter. Customers expressed that any written communications should have clear language and the key dates should be easily identifiable. Customers want the letter to inform them of other communications methods. 
Although many customers view door knocking as intrusive, they would still like Cadent to try and reach them this way. It was viewed as a good method to reach vulnerable customers such as the elderly who may be homebound without access to the internet. This was particularly important in the case of an unplanned interruption when there was a concern for the safety of customers. Customers would like Cadent staff to provide ‘essential’ information e.g. estimated length of interruption and if the situation is worsening. For interruptions, some customers preferred for Cadent to primarily focus on reconnecting the gas rather than notifying residents door-to-door. 
Customers want Cadent to only use email as a secondary form of communication. Customers express concern about older people who may not use email. Customers said that due to the number of emails they receive this could go unnoticed, be seen as spam, or go straight to their junk mail because it is sent as a mail merge. If Cadent decides to utilise email, the information should be similar to the letter, and they want a ‘reply’ option, which is consistent with their preference for two way dialogue. 
Customers perceived that most of the general population have phones with text capabilities so that they are able to receive updates. For a planned interruption, customers would like text messages to be used as a reminder and for an unplanned interruption, they would like them to be used to keep them updated throughout the interruption. One group in Birmingham strongly supported text messages and likened them to a modern form of door knocking. Although text messages were a popular method of communication, customers realised that they won’t reach everyone.
The online customer portal idea was well-received by the reinstatement groups and poorly-received by the interruptions groups. This could be because the length of reinstatement is longer than the time without gas, and customers felt it was more important to received detailed updates throughout the reinstatement process. They also wanted to know details of the associated diversion and alternative routes. A concern amongst interruptions customers was that they would not know how to use the platform. Several reinstatement customers also felt they would not make use of the portal, however, they wanted the option for live updates. There are customers who require a lot of detail, and those who don’t; an online portal would satisfy customers who want more information. Customers wanted a chat in the online portal for two-way dialogue.
There was mixed support for smartphone application, with some customers providing suggestions on features it could provide and others expressing concerns about it’s usability. Like the online portal, some interruptions customers felt they would not make use of it. Customers who were supportive of the app, thought it was well-suited for providing live updates. Customers wanted an app that was “dynamic.” Some customers articulated that they did not want to have to download anything, or make a new account. 
The majority of customers stated that they were uncomfortable with answering calls from blocked or unknown numbers. Some customers viewed this method as irritating and were wary of phone scams. Some participants also said they would not answer if they were at work. On the other hand, several customers were supportive of phone calls, especially in emergency situations, when they could ask questions. A few customers said it could be used as a reminder closer to the planned works after another form of communication is sent, such as the letter.  
Social media groups: In almost every customer group, someone suggested that Cadent could communicate with local residents through a Facebook group. Customers wanted Cadent to tap into existing neighbourhood groups (instead of starting their own new ones) that are already monitored readily for community updates. Posting in these groups and allowing for Q &amp; A in the comments would enable two-way dialogue, and allows for people to vent, which customers thought was important.
Partnerships: Customers suggested that Cadent should work with local Residents’ Associations, Neighbourhood Watches, and the local council to inform residents of and provide updates.
Public notices: Customers suggested that they could be notified of planned works by posters on lampposts, trees, road signs and other public spaces that residents pass on a daily basis. Additionally, they suggested using electronic sign boards in local hubs, like the GP’s office.
On-site support staff: A few customers suggested that Cadent provide 24/7 support staff onsite for the duration of the works to answer queries and refer persons to services where necessary. 
Customers shared several tips and tricks that would make Cadent’s communication material more digestible and accessible, including: provide a database of phone numbers for customers to use in emergency incidents or to answer queries, label letters as ‘important gas works’ not ‘to the occupier’, avoid sending links to surveys or invitations to download apps over text message, and link customers to educational material through email or the online portal, so they can find out more about the ongoing work.
When prompted about the fact that Cadent don’t usually have customer contact details, ideas included: provide details in letters on how to opt in to further information and, during door-knocking, ask customers for the contact details that are not on file (email, phone number) for follow-up. 
Communication was raised as an issue for Cadent at all stakeholder workshops except Norwich.
EQ summarised stakeholder recommendations as follows:
• Better communication of escalations.
• Educate call centre staff on the gas industry.
• Communicate how business performance is scored.
• Utilise Facebook and Twitter and other social media more effectively.
• More direct contact: write to customers to inform them who you are, knock on doors and introduce yourselves.
• Better, more regular communication of future plans and long-term plans to stakeholders.
• Advance public understanding of the maintenance required on a gas network; communicate the fact that maintenance is mandatory; rebrand maintenance as for the good of local communities.
• Prioritise call backs after concerns are reported.
• Improve communication when works are being carried out.
• Make a better out of hours plan for your emergency number.
• Greater richness in data for annual reports with transmission in particular.</v>
      </c>
      <c r="I13" s="73" t="e">
        <f>INDEX('Phase 2 - discovery'!#REF!,MATCH('Workstream output'!C13,'Phase 2 - discovery'!D:D,0),MATCH($C$1,'Phase 2 - discovery'!#REF!))</f>
        <v>#REF!</v>
      </c>
    </row>
    <row r="14" spans="2:9" ht="409.6" thickBot="1">
      <c r="B14" s="77" t="s">
        <v>23</v>
      </c>
      <c r="C14" s="3" t="s">
        <v>24</v>
      </c>
      <c r="D14" s="64"/>
      <c r="E14" s="64"/>
      <c r="F14" s="65" t="e">
        <f>INDEX(#REF!,MATCH('Workstream output'!C14,#REF!,0),1)</f>
        <v>#REF!</v>
      </c>
      <c r="G14" s="95" t="e">
        <f>INDEX(#REF!,MATCH('Workstream output'!C14,#REF!,0),MATCH('Workstream output'!$C$1,#REF!,0))</f>
        <v>#REF!</v>
      </c>
      <c r="H14" s="66" t="str">
        <f>INDEX('Phase 2 - discovery'!AS:AS,MATCH('Workstream output'!C14,'Phase 2 - discovery'!D:D,0),1)</f>
        <v xml:space="preserve">Some respondents stated that social obligations were a lower priority for them than our other outcomes.
While connections for fuel poor customers was not a frequently raised topic for customers, some mentioned the importance of enabling people in rural communities to have gas, and conveying the benefits of gas, which were not always well understood
The need to help or subsidise connections in rural areas was raised in some customer workshops.
At the two fuel poverty stakeholder events, it was agreed that the staff at AWS are good and very knowledgeable and make the process very easy. Cadent taking responsibility for MPRN numbers was also a positive.
Things that didn't work well included difficulty understanding who qualifies, aligning supplier and tariff advice  and understanding different types of fuel poverty. It was noted that there was an issue between FPNES and ECO as ECO doesn't ensure people are in fuel poverty and adaptations have had to be made to bypass the Cadent process to ensure that delivery of the connection is made. It was argued that additional costs for listed buildings or conservation areas should not automatically be pushed back onto customers and there are  issues of income vs. fuel costs - people who benefit from free coal are penalised. Stakeholders said that they would welcome an account manager so they know who to talk to at Cadent and there is greater accountability, noting that the current process for end-to-end is frustrating, disjointed and time-consuming. Further issues identified included alignment between PSR and those on fuel poverty, historical issues of people just not wanting gas and issues with getting the meter installed after work is done.
Opportunities for improvement identified included learning from the experience of others, better interaction with LAs to understand and align eligibility, expand eligibility to include park homes, Ofgem should allow blended funding across multiple properties, need a process to address timing for in-home funding, more to be done for rural communities and those just outside 23m of gas mains network, and clarify responsibility across GDNs / suppliers. It was noted that gas connections may not always be the solution - could be income / debt support, benefits and energy efficiency advice. It was questioned whether Cadent could identify fuel poverty through other routes such as emergency visits. </v>
      </c>
      <c r="I14" s="67" t="e">
        <f>INDEX('Phase 2 - discovery'!#REF!,MATCH('Workstream output'!C14,'Phase 2 - discovery'!D:D,0),MATCH($C$1,'Phase 2 - discovery'!#REF!))</f>
        <v>#REF!</v>
      </c>
    </row>
    <row r="15" spans="2:9" ht="409.6" thickBot="1">
      <c r="B15" s="78"/>
      <c r="C15" s="3" t="s">
        <v>25</v>
      </c>
      <c r="D15" s="57"/>
      <c r="E15" s="57"/>
      <c r="F15" s="65" t="e">
        <f>INDEX(#REF!,MATCH('Workstream output'!C15,#REF!,0),1)</f>
        <v>#REF!</v>
      </c>
      <c r="G15" s="95" t="e">
        <f>INDEX(#REF!,MATCH('Workstream output'!C15,#REF!,0),MATCH('Workstream output'!$C$1,#REF!,0))</f>
        <v>#REF!</v>
      </c>
      <c r="H15" s="58" t="str">
        <f>INDEX('Phase 2 - discovery'!AS:AS,MATCH('Workstream output'!C15,'Phase 2 - discovery'!D:D,0),1)</f>
        <v>Some of those we engaged indicated that social obligations were a lower priority compared to our other outcomes (focus groups, domestic customer survey), and some respondents to our domestic survey questioned whether protections for vulnerable customers should apply to all customers.
However, services for vulnerable customers were also frequently raised as something important and supported by customers (e.g. at deliberative workshops and in other survey responses).
Specific opportunities for improvement included:
- Publicising information on the priority services register, and making it easy to apply to be on the PSR (e.g. via an online form)
- working with families, carers, friends, and other organisations involved with customers in vulnerable circumstances to share advice on meeting their needs
- Taking into account the increased impact of areas like interruptions and emergencies on those in vulnerable circumstances (see sections on emergency response and interruptions)
Cadent business interviews conducted March - May 2019 (18 participants)
Participants in the interviews emphasised that Cadent should: 
1. Ensure that all customers, especially vulnerable customers, are more fully supported when gas is temporarily disconnected, including working with local support organisations.  
2. Consider how smart meters may affect the safety of customers, especially vulnerable customers, as smart meters could create a situation where GDNs are able to temporarily disconnect customers, but not reconnect them. 
In general, at the February customer forum, customers were more open to providing some form of support to vulnerable customers suffering interruptions e.g. electric heating / hot plates.
Customers also expect Cadent to use local networks / neighbours to identify customers in vulnerable situations that may not be on the PSR. 
In an emergency situation, customers are more likely to expect some form of emergency accommodation, with priority given to those in vulnerable circumstances. 
In the event that Cadent needs to condemn a boiler, customers did not, in general for all customers, expect Cadent to offer a replacement or alternative solutions or any financial compensation. However, for vulnerable customers, and in particular the elderly, customers did that that Cadent had a responsibility to ensure they could stay warm. For other vulnerable customers, it was assumed that it was the landlords or social services responsibility to help or customers would be able to call on local support networks. Furthermore, Cadent was expected to provide  a clear explanation and advice and point customers towards replacement boiler options.
Customers expected Cadent to communicate with relevant services e.g. local authority, or careline and communicate directly with landlords in multi-occupancy buildings, in addition to directly communicating with residents. Customers want those in vulnerable situations to be prioritised but acknowledged Cadent may not have contact details. Customers felt that Cadent engineers had a duty to identify risks.
Customers assigned high priority to: effective partnership services that enable Cadent to communicate directly with customers in vulnerable situations, short-term services (e.g. blanker provision) and long-term services (e.g. NEA pilot) that show a direct impact for customers in vulnerable situations and services that address a significant and emotive danger that customers in vulnerable situations face (e.g. intelligent alarms and locking cooker valves. Customers particularly valued partnerships with organizations with which they had some brand recognition e.g. Age UK as there would be some pre-existing trust. Customers also expressed concern that customers who weren't in vulnerable situations could take advantage of services such as the NEA pilot.
Customers assigned a lesser priority to partnerships where the value of the partner organistion was in question (e.g. food banks) as well as for services that were an important but expected part of Cadent's delivery (e.g. Cadent training and ID cards) and services that were data driven. Customers had a varied understanding of the meaning and impact of using data.
Customers did not prioritise services that  address a less significant and emotive danger (e.g. Bluetooth beacons and easy assist valves), are reliant on the Cadent brand (mass mailings or TV adverts) or have a less direct impact on people in vulnerable situations and are available elsewhere (e.g. energy efficiency advice). Customers questioned whether customers in vulnerable situations would have the technical knowledge to support the use of Bluetooth beacons. TV adverts were considered costly and a lack of Cadent brand recognition meant communicating through partnerships.
At the April / May Cadent customer forum, most customers agreed that customers in vulnerable situations, including those on the PSR and dependent children, should first and foremost have access to provisions during planned interruptions. 
Stakeholders provided a large quantity of feedback and ideas on support for vulnerable customers. EQ summarised the suggestions as follows:
• A shared register of the vulnerable amongst other organisations, partly to ensure work is not being done parallel to other organisations.
• Include a consent clause to share data with other utilities.
• A less generalised view of vulnerability: look at the example of the fire service by narrowing the vulnerability criteria to focus on those who are truly vulnerable.
• Better communication to customers of the reasons for gathering this data.
• Clean the data on the PSR more regularly.
• Advertise the PSR on TV, at the back of the Sunday Supplements and on Cadent vans.
• Partner with doctors, antenatal classes, social services and the fire service.
• Consider using smart meter rollout as an additional opportunity to expand the PSR.
• Ensure strong training for face-to-face contact is delivered to client-facing staff.
• Develop alternatives to online services that may compromise accessibility for
some customers.
• Tailor the advent initiative to schools and children.
•Develop frontline technologies: a ‘red button’ on engineer iPads to report vulnerability; spread information to frontline staff via smart phone.
• Better integration with social landlords to help vulnerable residents.
• You should advertise all the good work you are doing!</v>
      </c>
      <c r="I15" s="69" t="e">
        <f>INDEX('Phase 2 - discovery'!#REF!,MATCH('Workstream output'!C15,'Phase 2 - discovery'!D:D,0),MATCH($C$1,'Phase 2 - discovery'!#REF!))</f>
        <v>#REF!</v>
      </c>
    </row>
    <row r="16" spans="2:9" ht="409.6" thickBot="1">
      <c r="B16" s="78"/>
      <c r="C16" s="3" t="s">
        <v>26</v>
      </c>
      <c r="D16" s="57"/>
      <c r="E16" s="57"/>
      <c r="F16" s="65" t="e">
        <f>INDEX(#REF!,MATCH('Workstream output'!C16,#REF!,0),1)</f>
        <v>#REF!</v>
      </c>
      <c r="G16" s="95" t="e">
        <f>INDEX(#REF!,MATCH('Workstream output'!C16,#REF!,0),MATCH('Workstream output'!$C$1,#REF!,0))</f>
        <v>#REF!</v>
      </c>
      <c r="H16" s="58" t="str">
        <f>INDEX('Phase 2 - discovery'!AS:AS,MATCH('Workstream output'!C16,'Phase 2 - discovery'!D:D,0),1)</f>
        <v xml:space="preserve">Energy efficiency was not a frequently raised topic across engagement with customers. However, at all five customer workshops participants felt that Cadent should help heavy users reduce their consumption of gas. A few stakeholders also suggested Cadent should provide impartial advice on energy efficiency during their interviews. Reducing fuel poverty as a whole was supported by participants who discussed it.
The Cadent customer forum on carbon monoxide and fuel poverty in March 2019 involved 100 members of the public across 4 locations and found that customers do not automatically think that addressing fuel poverty is Cadent's responsibility. They asked "Why Cadent?" and instead pointed to the government and individuals as responsible actors. However, some participants thought Cadent should take action and redirect profits towards helping people within their network.
When considering how Cadent should act if it were to do so, across all locations, Option 4  received the most support i.e. whole house solution offered to those in fuel poverty (could include insulation or appliance replacement) including those already connected (although Option 3, which focused on those not already connected was also well-supported in Manchester and Ipswich). Option 4 was chosen as a thorough and holistic solution and if Cadent was choosing to act on fuel poverty, their actions should be high quality. Those who chose options 2 or 3 were concerned owners could try to cheat the system. Those choosing option 4 thought the cost (£0.51 - £7.13 per year) was reasonable and the issues were serious and important. Scale 5 (the greatest scale - 10,000 customers per year) was also chosen by the majority of participants across all locations.  Most participants stated that they wanted larger scale action (relative to helping 0.4% fuel poor homes) and would be willing to pay more. Participants also pushed back on footing the whole bill as they thought some money should come from Cadent profits. Participants also suggested partnering with a well-regarded charity to implement the fuel poverty programme to improve Cadent's accountability.
Several groups at the workshop suggested that Cadent should run a programme for fuel poverty awareness and education.
Customers at the February customer forum assigned a low priority to providing energy efficiency advice, because they felt it was available elsewhere. Those customers that did prioritise it stated that current advice is confusing and it is a sustainable service that everyone can benefit from. Those customers that didn't prioritise it felt that it didn't target those most in need.
</v>
      </c>
      <c r="I16" s="69" t="e">
        <f>INDEX('Phase 2 - discovery'!#REF!,MATCH('Workstream output'!C16,'Phase 2 - discovery'!D:D,0),MATCH($C$1,'Phase 2 - discovery'!#REF!))</f>
        <v>#REF!</v>
      </c>
    </row>
    <row r="17" spans="2:9" ht="232.5" thickBot="1">
      <c r="B17" s="78"/>
      <c r="C17" s="3" t="s">
        <v>27</v>
      </c>
      <c r="D17" s="57"/>
      <c r="E17" s="57"/>
      <c r="F17" s="65" t="e">
        <f>INDEX(#REF!,MATCH('Workstream output'!C17,#REF!,0),1)</f>
        <v>#REF!</v>
      </c>
      <c r="G17" s="95" t="e">
        <f>INDEX(#REF!,MATCH('Workstream output'!C17,#REF!,0),MATCH('Workstream output'!$C$1,#REF!,0))</f>
        <v>#REF!</v>
      </c>
      <c r="H17" s="58" t="str">
        <f>INDEX('Phase 2 - discovery'!AS:AS,MATCH('Workstream output'!C17,'Phase 2 - discovery'!D:D,0),1)</f>
        <v>A specific discretionary fund for customers in vulnerable circumstances was not frequently raised in engagement with customers and stakeholders, although one idea from stakeholders was for Cadent to help fund groups who give out information to communities.
However, the general priority of respondents for supporting those in vulnerable circumstances (see comments on services for vulnerable customers above) should be kept in mind, including frequent mentions of bill subsidies or free services such as CO alarms. This concept was only raised at the workshop in Birmingham, who suggested the tools used by Northern Powergrid were an example of good practice</v>
      </c>
      <c r="I17" s="69" t="e">
        <f>INDEX('Phase 2 - discovery'!#REF!,MATCH('Workstream output'!C17,'Phase 2 - discovery'!D:D,0),MATCH($C$1,'Phase 2 - discovery'!#REF!))</f>
        <v>#REF!</v>
      </c>
    </row>
    <row r="18" spans="2:9" ht="409.6" thickBot="1">
      <c r="B18" s="78"/>
      <c r="C18" s="3" t="s">
        <v>28</v>
      </c>
      <c r="D18" s="57"/>
      <c r="E18" s="57"/>
      <c r="F18" s="65" t="e">
        <f>INDEX(#REF!,MATCH('Workstream output'!C18,#REF!,0),1)</f>
        <v>#REF!</v>
      </c>
      <c r="G18" s="95" t="e">
        <f>INDEX(#REF!,MATCH('Workstream output'!C18,#REF!,0),MATCH('Workstream output'!$C$1,#REF!,0))</f>
        <v>#REF!</v>
      </c>
      <c r="H18" s="58" t="str">
        <f>INDEX('Phase 2 - discovery'!AS:AS,MATCH('Workstream output'!C18,'Phase 2 - discovery'!D:D,0),1)</f>
        <v>While several ideas for community investment were raised, the general level of priority placed on social obligations was mixed. Some engagement (domestic customer survey and outcome prioritisation discussions at customer workshops) highlighted that social obligations should be a lower priority. Some participants didn't prioritise this because they didn't think it would affect them.
However, stakeholder interviews, vulnerable customers . deliberative workshops and another prioritisation
ion in the domestic customer survey highlighted this as a relatively high priority.
Ideas for community investment included:
- Apprenticeships
- Opportunities for community usage of gas
- Collaboration with other organisations and communities (e.g. to deliver community projects or communicate)
- Making use of the community to support customers in vulnerable circumstances
Stakeholders in Manchester suggested that Northern Gas were regarded favourably for partnership working in communities, and Yorkshire Water and Northern Gas’s appeals to local identity using regionally targeted approaches are very effective.
The tools used by Northern Powergrid were an example of good practice</v>
      </c>
      <c r="I18" s="69" t="e">
        <f>INDEX('Phase 2 - discovery'!#REF!,MATCH('Workstream output'!C18,'Phase 2 - discovery'!D:D,0),MATCH($C$1,'Phase 2 - discovery'!#REF!))</f>
        <v>#REF!</v>
      </c>
    </row>
    <row r="19" spans="2:9" ht="160" thickBot="1">
      <c r="B19" s="78"/>
      <c r="C19" s="3" t="s">
        <v>29</v>
      </c>
      <c r="D19" s="57"/>
      <c r="E19" s="57"/>
      <c r="F19" s="65" t="e">
        <f>INDEX(#REF!,MATCH('Workstream output'!C19,#REF!,0),1)</f>
        <v>#REF!</v>
      </c>
      <c r="G19" s="95" t="e">
        <f>INDEX(#REF!,MATCH('Workstream output'!C19,#REF!,0),MATCH('Workstream output'!$C$1,#REF!,0))</f>
        <v>#REF!</v>
      </c>
      <c r="H19" s="58" t="str">
        <f>INDEX('Phase 2 - discovery'!AS:AS,MATCH('Workstream output'!C19,'Phase 2 - discovery'!D:D,0),1)</f>
        <v xml:space="preserve">Specific bill subsidies for vulnerable customers were not frequently raised by customers or stakeholders during engagement.
One workshop suggested that there should be special tariffs for customers in vulnerable circumstances. Some customers also suggested subsidised connections for those in rural locations. Stakeholders were also in favour of support for those in vulnerable circumstances struggling with affordability.
</v>
      </c>
      <c r="I19" s="69" t="e">
        <f>INDEX('Phase 2 - discovery'!#REF!,MATCH('Workstream output'!C19,'Phase 2 - discovery'!D:D,0),MATCH($C$1,'Phase 2 - discovery'!#REF!))</f>
        <v>#REF!</v>
      </c>
    </row>
    <row r="20" spans="2:9" ht="131" thickBot="1">
      <c r="B20" s="79"/>
      <c r="C20" s="3" t="s">
        <v>30</v>
      </c>
      <c r="D20" s="71"/>
      <c r="E20" s="71"/>
      <c r="F20" s="65" t="e">
        <f>INDEX(#REF!,MATCH('Workstream output'!C20,#REF!,0),1)</f>
        <v>#REF!</v>
      </c>
      <c r="G20" s="95" t="e">
        <f>INDEX(#REF!,MATCH('Workstream output'!C20,#REF!,0),MATCH('Workstream output'!$C$1,#REF!,0))</f>
        <v>#REF!</v>
      </c>
      <c r="H20" s="72" t="str">
        <f>INDEX('Phase 2 - discovery'!AS:AS,MATCH('Workstream output'!C20,'Phase 2 - discovery'!D:D,0),1)</f>
        <v>Local investment was highlighted during our domestic customer survey as a priority. During workshops customers also suggested that Cadent provide apprenticeships for those in the community. 
In terms of diversity, participants were concerned that Cadent's suppliers might not follow the same pro-diversity approach. See points above for Social Return on investment (community services)</v>
      </c>
      <c r="I20" s="73" t="e">
        <f>INDEX('Phase 2 - discovery'!#REF!,MATCH('Workstream output'!C20,'Phase 2 - discovery'!D:D,0),MATCH($C$1,'Phase 2 - discovery'!#REF!))</f>
        <v>#REF!</v>
      </c>
    </row>
    <row r="21" spans="2:9" ht="203.5" thickBot="1">
      <c r="B21" s="63" t="s">
        <v>11</v>
      </c>
      <c r="C21" s="3" t="s">
        <v>31</v>
      </c>
      <c r="D21" s="64"/>
      <c r="E21" s="64"/>
      <c r="F21" s="65" t="e">
        <f>INDEX(#REF!,MATCH('Workstream output'!C21,#REF!,0),1)</f>
        <v>#REF!</v>
      </c>
      <c r="G21" s="95" t="e">
        <f>INDEX(#REF!,MATCH('Workstream output'!C21,#REF!,0),MATCH('Workstream output'!$C$1,#REF!,0))</f>
        <v>#REF!</v>
      </c>
      <c r="H21" s="66" t="str">
        <f>INDEX('Phase 2 - discovery'!AS:AS,MATCH('Workstream output'!C21,'Phase 2 - discovery'!D:D,0),1)</f>
        <v>No specific customer engagement on this area - but consider overall preference for secure supply of gas. Stakeholders in Norwich reported that mains replacement took longer than seemed necessary, which could be improved. They also raised that 1 in 3 of Cadent's reinstatements were not laid properly.
Stakeholders in Norwich were also highlighted capacity on networks was the biggest challenge to their organisations (second only to workforce and streetworks).
Long-term capacity was also highlighted as a challenge during the workshop in Manchester.</v>
      </c>
      <c r="I21" s="67" t="e">
        <f>INDEX('Phase 2 - discovery'!#REF!,MATCH('Workstream output'!C21,'Phase 2 - discovery'!D:D,0),MATCH($C$1,'Phase 2 - discovery'!#REF!))</f>
        <v>#REF!</v>
      </c>
    </row>
    <row r="22" spans="2:9" ht="409.6" thickBot="1">
      <c r="B22" s="80"/>
      <c r="C22" s="3" t="s">
        <v>32</v>
      </c>
      <c r="D22" s="57"/>
      <c r="E22" s="57"/>
      <c r="F22" s="65" t="e">
        <f>INDEX(#REF!,MATCH('Workstream output'!C22,#REF!,0),1)</f>
        <v>#REF!</v>
      </c>
      <c r="G22" s="95" t="e">
        <f>INDEX(#REF!,MATCH('Workstream output'!C22,#REF!,0),MATCH('Workstream output'!$C$1,#REF!,0))</f>
        <v>#REF!</v>
      </c>
      <c r="H22" s="58" t="str">
        <f>INDEX('Phase 2 - discovery'!AS:AS,MATCH('Workstream output'!C22,'Phase 2 - discovery'!D:D,0),1)</f>
        <v>Customers frequently repeated that they are happy with current services, and would like to see these maintained.
Feedback from the public survey included suggestions that Cadent should adopt modern techniques for managing the network. Stakeholders also highlighted the decentralised energy may present Cadent with a challenge if it reduces the need for transportation of gas. Stakeholders also suggested being region-specific, since all regions differ in what they need. Stakeholders in Birmingham highlighted long-term planning and capacity as a priority for Cadent, stressing that we need to proactively be part of developing smart grids. They also suggested adopting new approaches and 'moving with the times' - particularly in terms of understanding what influences customers and how they respond.
In London, stakeholders also felt that long term planning was a challenge for the gas network. Stakeholders from smaller renewable gas generators were concerned that Cadent prevented them from injecting their gas in the gird, and encouraged uptake of smarter grids.
Stakeholders in London also strongly felt that Cadent should would through the weekend to minimise disruption and complete work more quickly.</v>
      </c>
      <c r="I22" s="69" t="e">
        <f>INDEX('Phase 2 - discovery'!#REF!,MATCH('Workstream output'!C22,'Phase 2 - discovery'!D:D,0),MATCH($C$1,'Phase 2 - discovery'!#REF!))</f>
        <v>#REF!</v>
      </c>
    </row>
    <row r="23" spans="2:9" ht="409.6" thickBot="1">
      <c r="B23" s="80"/>
      <c r="C23" s="3" t="s">
        <v>33</v>
      </c>
      <c r="D23" s="57"/>
      <c r="E23" s="57"/>
      <c r="F23" s="65" t="e">
        <f>INDEX(#REF!,MATCH('Workstream output'!C23,#REF!,0),1)</f>
        <v>#REF!</v>
      </c>
      <c r="G23" s="95" t="e">
        <f>INDEX(#REF!,MATCH('Workstream output'!C23,#REF!,0),MATCH('Workstream output'!$C$1,#REF!,0))</f>
        <v>#REF!</v>
      </c>
      <c r="H23" s="58" t="str">
        <f>INDEX('Phase 2 - discovery'!AS:AS,MATCH('Workstream output'!C23,'Phase 2 - discovery'!D:D,0),1)</f>
        <v>Security of supply was consistently raised as a high priority for customers (including those in vulnerable circumstances) and stakeholders, given the disruption to every day life and business caused by unreliable gas. However, some highlighted this as a basic expectation or standard.
Cadent business interviews conducted March - May 2019 (18 participants)
Participants in the interviews emphasised that Cadent should:
1. Proactively repair pipes and maintain the network to ensure there is a consistent flow of gas, and to help prevent interruptions before they occur. This was seen as particularly important for large businesses, who commented that they would be severely impacted by any interruption.
2. Ensure there is sufficient capacity and flexibility in the network to meet their gas needs, making the network reliable and secure so it can be relied upon. 
3. Expand the network and improve access to the supply to help support a reduction in emissions and help financially limited consumers.
4. Where there is an interruption, repair it quickly to prevent lengthy disruption.
Cadent business surveys conducted March - May 2019 (504 participants)
Being proactive in repairing and maintaining pipes was seen as the most popular service option. This was particularly prominent amongst manufacturing firms and medical &amp; health services; these both tended to be types of business who were more likely to have a higher gas spend. Security of supply was not discussed at stakeholder workshops, although in Birmingham stakeholders highlighted that as long as gas was safe, reliable and value for money for customers, they would be satisfied.</v>
      </c>
      <c r="I23" s="69" t="e">
        <f>INDEX('Phase 2 - discovery'!#REF!,MATCH('Workstream output'!C23,'Phase 2 - discovery'!D:D,0),MATCH($C$1,'Phase 2 - discovery'!#REF!))</f>
        <v>#REF!</v>
      </c>
    </row>
    <row r="24" spans="2:9" ht="87.5" thickBot="1">
      <c r="B24" s="81"/>
      <c r="C24" s="3" t="s">
        <v>34</v>
      </c>
      <c r="D24" s="71"/>
      <c r="E24" s="71"/>
      <c r="F24" s="65" t="e">
        <f>INDEX(#REF!,MATCH('Workstream output'!C24,#REF!,0),1)</f>
        <v>#REF!</v>
      </c>
      <c r="G24" s="95" t="e">
        <f>INDEX(#REF!,MATCH('Workstream output'!C24,#REF!,0),MATCH('Workstream output'!$C$1,#REF!,0))</f>
        <v>#REF!</v>
      </c>
      <c r="H24" s="72" t="str">
        <f>INDEX('Phase 2 - discovery'!AS:AS,MATCH('Workstream output'!C24,'Phase 2 - discovery'!D:D,0),1)</f>
        <v>Infills specifically were not mentioned by customers or stakeholders.
However, some customers indicated that Cadent could do more to communicate the advantages of gas to encourage more people to connect to the network.</v>
      </c>
      <c r="I24" s="73" t="e">
        <f>INDEX('Phase 2 - discovery'!#REF!,MATCH('Workstream output'!C24,'Phase 2 - discovery'!D:D,0),MATCH($C$1,'Phase 2 - discovery'!#REF!))</f>
        <v>#REF!</v>
      </c>
    </row>
    <row r="25" spans="2:9" ht="409.6" thickBot="1">
      <c r="B25" s="82" t="s">
        <v>35</v>
      </c>
      <c r="C25" s="3" t="s">
        <v>36</v>
      </c>
      <c r="D25" s="64"/>
      <c r="E25" s="64"/>
      <c r="F25" s="65" t="e">
        <f>INDEX(#REF!,MATCH('Workstream output'!C25,#REF!,0),1)</f>
        <v>#REF!</v>
      </c>
      <c r="G25" s="95" t="e">
        <f>INDEX(#REF!,MATCH('Workstream output'!C25,#REF!,0),MATCH('Workstream output'!$C$1,#REF!,0))</f>
        <v>#REF!</v>
      </c>
      <c r="H25" s="66" t="str">
        <f>INDEX('Phase 2 - discovery'!AS:AS,MATCH('Workstream output'!C25,'Phase 2 - discovery'!D:D,0),1)</f>
        <v>Customers generally stated that the environment is important to them, and were interested in greener gas sources. During focus groups, future consumers had the most to say about the future of gas.
However, there are exceptions - some customers were sceptical of climate change, and others felt that there was limited / no role for gas in the future anyway.
Customers highlighted the importance of raising awareness, both of environmental issues in general and of the potential benefits of green gas sources and how these actually lead to reduced emissions.
Cadent business Interviews conducted March - May 2019(18 participants)
Participants in the interviews emphasised that Cadent should:
1. Engage fully with businesses and landowners over how Cadent can work with them to enable low carbon energy projects. 
2. Be aware that, right now, a lack of network capacity and flexibility is preventing some low carbon projects from going ahead.
3. Ensure that research and engagement on how to support the energy system transition feeds into decisions made regarding improving the network and its operation. Ensure that the network has the flexibility and capacity to enable low carbon energy projects.
Cadent business surveys conducted March - May 2019 (504 participants)
Participants, particularly from smaller businesses, repeatedly expressed the opinion that gas will not form part of a low carbon energy system, with only a few participants selecting the service option of extending the gas network. A few businesses used open ended sections of the survey to comment further, contrasting energy from gas with green energy. Some of these same businesses had commented in earlier survey questions that they were not connected to gas because they use green energy instead. Stakeholders provided a large quantity of feedback and ideas on greener gas (and the future of gas more generally). EQ summarised the suggestions as follows:
• Make a step change in public opinion: educate and inform about the
necessity of decarbonisation.
• Better communication of short-term benefits as customers struggle to engage on a long-term level.
• Work hard to change perceptions: climate change is urgent and serious;
explain why certain changes will be necessary.
• Better group thinking amongst energy companies; if one is badly performing that reflects badly on the whole industry.
• Lobby government for a better framework for connections.
• More R&amp;D on storing gas.
• Work on reducing the amount of propane injected into green gas.
• Look at how other countries are managing decarbonisation: perhaps there needs to be a big policy change around selling energy as a service rather
than by supply.
• Work with regulators to consider less regressive forms of customer funding for decarbonisation projects.
• Incentivise environmentally friendly appliances.
• Educate first time buyers (in collaboration with various first-time-buyer schemes) on the importance of energy efficiency in the home.</v>
      </c>
      <c r="I25" s="67" t="e">
        <f>INDEX('Phase 2 - discovery'!#REF!,MATCH('Workstream output'!C25,'Phase 2 - discovery'!D:D,0),MATCH($C$1,'Phase 2 - discovery'!#REF!))</f>
        <v>#REF!</v>
      </c>
    </row>
    <row r="26" spans="2:9" ht="409.6" thickBot="1">
      <c r="B26" s="83"/>
      <c r="C26" s="3" t="s">
        <v>37</v>
      </c>
      <c r="D26" s="57"/>
      <c r="E26" s="57"/>
      <c r="F26" s="65" t="e">
        <f>INDEX(#REF!,MATCH('Workstream output'!C26,#REF!,0),1)</f>
        <v>#REF!</v>
      </c>
      <c r="G26" s="95" t="e">
        <f>INDEX(#REF!,MATCH('Workstream output'!C26,#REF!,0),MATCH('Workstream output'!$C$1,#REF!,0))</f>
        <v>#REF!</v>
      </c>
      <c r="H26" s="58" t="str">
        <f>INDEX('Phase 2 - discovery'!AS:AS,MATCH('Workstream output'!C26,'Phase 2 - discovery'!D:D,0),1)</f>
        <v>The environment was raised as a high priority for customers in workshops and some questions from the domestic customer and public surveys. Some customers in vulnerable circumstances also highlighted that protecting the environment is important because it protects everyone. 
However, in some other engagement (e.g. other questions in our domestic survey, comparisons with other outcomes at focus groups and workshops) this was more of a medium-level priority. Some customers are sceptical of climate change and so are not interested in environmental measures. Some others suggested that even if emissions were limited, Cadent is not protecting the environment, because we are still causing some emissions.
Some customers suggested reducing or offsetting Cadent's BCF and impact on local wildlife. Some customers raised concerns about plastic pipes being laid in the ground and the impact this had on the environment. Several customers and stakeholders also raised the idea of reducing emissions by using more low-emissions vehicles.
Customers were also interested in Cadent publicising the improvements already made in terms of the environment, and the way these fit with wider government initiatives.
Stakeholders in Manchester wanted Cadent to take its environmental obligations more seriously, which would also boost customer satisfaction. 
Local authorities at the Norwich workshop were unhappy about historical issues with spoilt verges that Cadent had not rectified.</v>
      </c>
      <c r="I26" s="69" t="e">
        <f>INDEX('Phase 2 - discovery'!#REF!,MATCH('Workstream output'!C26,'Phase 2 - discovery'!D:D,0),MATCH($C$1,'Phase 2 - discovery'!#REF!))</f>
        <v>#REF!</v>
      </c>
    </row>
    <row r="27" spans="2:9" ht="409.6" thickBot="1">
      <c r="B27" s="83"/>
      <c r="C27" s="3" t="s">
        <v>38</v>
      </c>
      <c r="D27" s="57"/>
      <c r="E27" s="57"/>
      <c r="F27" s="65" t="e">
        <f>INDEX(#REF!,MATCH('Workstream output'!C27,#REF!,0),1)</f>
        <v>#REF!</v>
      </c>
      <c r="G27" s="95" t="e">
        <f>INDEX(#REF!,MATCH('Workstream output'!C27,#REF!,0),MATCH('Workstream output'!$C$1,#REF!,0))</f>
        <v>#REF!</v>
      </c>
      <c r="H27" s="58" t="str">
        <f>INDEX('Phase 2 - discovery'!AS:AS,MATCH('Workstream output'!C27,'Phase 2 - discovery'!D:D,0),1)</f>
        <v xml:space="preserve">Innovation specifically came up in stakeholder interviews rather than customer engagement.
Stakeholders highlighted the opportunities to benefit from new technology to deliver a more efficient and environmentally friendly future use of gas. They also highlighted that Cadent should be responsive to change.
Customers did indicate an interest in innovation as part of other discussions (e.g. new techniques to better manage the network, and ideas around greener gas sources).
Cadent business interviews conducted March - May 2019 (18 participants)
Participants in the interviews emphasised that Cadent should: learn the lessons from the smart meter rollout, which was seen as beset with problems, and start engaging with the public and with businesses now about what the future role of gas means for them – such as the need for boiler replacement.
Most businesses we engaged with, do not see gas as green – if they want to go green, they go electric. Outside the gas industry, awareness of the potential for gas to form part of the UK’s future energy mix is low. For many, gas is seen as part of the problem, not part of the solution. Stakeholders in Manchester wanted innovation to be more prominent in the list of outcomes they reviewed. 
In Birmingham, stakeholders reported positive experiences working with Cadent on smart meters, although in London stakeholders were sceptical, stating that spending on insulation might be better than rolling out smart meters.
Stakeholders in London urged investment in smarter grids, and in Norwich stakeholders were concerned about Cadent's approach to renewables, particularly reinforcement and a lack of innovative thinking on biomethane.
In Birmingham, stakeholders suggested Cadent should push for more joined up thinking from Government on development of the energy market.
</v>
      </c>
      <c r="I27" s="69" t="e">
        <f>INDEX('Phase 2 - discovery'!#REF!,MATCH('Workstream output'!C27,'Phase 2 - discovery'!D:D,0),MATCH($C$1,'Phase 2 - discovery'!#REF!))</f>
        <v>#REF!</v>
      </c>
    </row>
    <row r="28" spans="2:9" ht="102" thickBot="1">
      <c r="B28" s="83"/>
      <c r="C28" s="3" t="s">
        <v>39</v>
      </c>
      <c r="D28" s="57"/>
      <c r="E28" s="57"/>
      <c r="F28" s="65" t="e">
        <f>INDEX(#REF!,MATCH('Workstream output'!C28,#REF!,0),1)</f>
        <v>#REF!</v>
      </c>
      <c r="G28" s="95" t="e">
        <f>INDEX(#REF!,MATCH('Workstream output'!C28,#REF!,0),MATCH('Workstream output'!$C$1,#REF!,0))</f>
        <v>#REF!</v>
      </c>
      <c r="H28" s="58" t="str">
        <f>INDEX('Phase 2 - discovery'!AS:AS,MATCH('Workstream output'!C28,'Phase 2 - discovery'!D:D,0),1)</f>
        <v>Electric vehicles were only mentioned specifically during 
The idea of Cadent using low emissions vehicles to reduce their carbon footprint is covered above in Minimising the impact of our operations on the environment</v>
      </c>
      <c r="I28" s="69" t="e">
        <f>INDEX('Phase 2 - discovery'!#REF!,MATCH('Workstream output'!C28,'Phase 2 - discovery'!D:D,0),MATCH($C$1,'Phase 2 - discovery'!#REF!))</f>
        <v>#REF!</v>
      </c>
    </row>
    <row r="29" spans="2:9" ht="247" thickBot="1">
      <c r="B29" s="83"/>
      <c r="C29" s="3" t="s">
        <v>40</v>
      </c>
      <c r="D29" s="57"/>
      <c r="E29" s="57"/>
      <c r="F29" s="65" t="e">
        <f>INDEX(#REF!,MATCH('Workstream output'!C29,#REF!,0),1)</f>
        <v>#REF!</v>
      </c>
      <c r="G29" s="95" t="e">
        <f>INDEX(#REF!,MATCH('Workstream output'!C29,#REF!,0),MATCH('Workstream output'!$C$1,#REF!,0))</f>
        <v>#REF!</v>
      </c>
      <c r="H29" s="58" t="str">
        <f>INDEX('Phase 2 - discovery'!AS:AS,MATCH('Workstream output'!C29,'Phase 2 - discovery'!D:D,0),1)</f>
        <v xml:space="preserve">CNG vehicles were only mentioned during stakeholder interviews, suggesting that Cadent should use more gas powered vehicles/LPGs. Gas vehicles were discussed at all regional stakeholder workshops.
Stakeholders raised questions about the economics and practicality of gas vehicles. In Norwich, and London stakeholders wanted Cadent to take a leading role in lobbying for gas vehicles and setting an example with our own fleet. Stakeholders in Birmingham were frustrated by slow progress with gas vehicles.
In Norwich, stakeholders suggested that knowledge of gas vehicles in low and needed improving.
</v>
      </c>
      <c r="I29" s="69" t="e">
        <f>INDEX('Phase 2 - discovery'!#REF!,MATCH('Workstream output'!C29,'Phase 2 - discovery'!D:D,0),MATCH($C$1,'Phase 2 - discovery'!#REF!))</f>
        <v>#REF!</v>
      </c>
    </row>
    <row r="30" spans="2:9" ht="409.6" thickBot="1">
      <c r="B30" s="84"/>
      <c r="C30" s="3" t="s">
        <v>41</v>
      </c>
      <c r="D30" s="71"/>
      <c r="E30" s="71"/>
      <c r="F30" s="65" t="e">
        <f>INDEX(#REF!,MATCH('Workstream output'!C30,#REF!,0),1)</f>
        <v>#REF!</v>
      </c>
      <c r="G30" s="95" t="e">
        <f>INDEX(#REF!,MATCH('Workstream output'!C30,#REF!,0),MATCH('Workstream output'!$C$1,#REF!,0))</f>
        <v>#REF!</v>
      </c>
      <c r="H30" s="72" t="str">
        <f>INDEX('Phase 2 - discovery'!AS:AS,MATCH('Workstream output'!C30,'Phase 2 - discovery'!D:D,0),1)</f>
        <v>Customers frequently raised the importance having well-trained staff who behave appropriately and inspire confidence. Some highlighted that this will help to deliver all of the other outcomes discussed with them, and that staff and crucial to delivering good customer service.
Particular concerns included staff having local knowledge and having appropriate vetting and verification to prevent imposters. Another specific example raised in customer workshops was the behaviour of Cadent drivers on the roads.
Customers suggested that Cadent should treat all staff equally and respectfully (including subcontractors' staff). Diversity was also raised as something Cadent should try to ensure, including in the supply chain.
In workshops in East Anglia, customers suggested that Cadent should provide apprenticeships to encourage young people to take up a career in gas distribution.
Skills were discussed in Norwich, where stakeholders suggested better training for back office staff (e.g. completing paperwork after repairs).
In Manchester, workforce was identified as one of the key challenges for energy companies, and in Birmingham stakeholders focused in particular on the need for knowledgeable call centre staff.</v>
      </c>
      <c r="I30" s="73" t="e">
        <f>INDEX('Phase 2 - discovery'!#REF!,MATCH('Workstream output'!C30,'Phase 2 - discovery'!D:D,0),MATCH($C$1,'Phase 2 - discovery'!#REF!))</f>
        <v>#REF!</v>
      </c>
    </row>
    <row r="31" spans="2:9" ht="174.5" thickBot="1">
      <c r="B31" s="63" t="s">
        <v>11</v>
      </c>
      <c r="C31" s="3" t="s">
        <v>42</v>
      </c>
      <c r="D31" s="64"/>
      <c r="E31" s="64"/>
      <c r="F31" s="65" t="e">
        <f>INDEX(#REF!,MATCH('Workstream output'!C31,#REF!,0),1)</f>
        <v>#REF!</v>
      </c>
      <c r="G31" s="95" t="e">
        <f>INDEX(#REF!,MATCH('Workstream output'!C31,#REF!,0),MATCH('Workstream output'!$C$1,#REF!,0))</f>
        <v>#REF!</v>
      </c>
      <c r="H31" s="66" t="str">
        <f>INDEX('Phase 2 - discovery'!AS:AS,MATCH('Workstream output'!C31,'Phase 2 - discovery'!D:D,0),1)</f>
        <v>Repair of the network following escape was not specifically mentioned in phase 1 engagement. However, this should be viewed in light of the overall priority that customers place on safety and reliability of the network. Topics relating to repairs were only discussed in London. SGN’s was given as an example of good practice,  due to their diligence and detail when responding to a damaged network.
London stakeholders also raised excavation is a key issue. Cadent need to develop a technique to find a less disruptive approach, or create development hills.</v>
      </c>
      <c r="I31" s="67" t="e">
        <f>INDEX('Phase 2 - discovery'!#REF!,MATCH('Workstream output'!C31,'Phase 2 - discovery'!D:D,0),MATCH($C$1,'Phase 2 - discovery'!#REF!))</f>
        <v>#REF!</v>
      </c>
    </row>
    <row r="32" spans="2:9" ht="409.6" thickBot="1">
      <c r="B32" s="85"/>
      <c r="C32" s="3" t="s">
        <v>43</v>
      </c>
      <c r="D32" s="57"/>
      <c r="E32" s="57"/>
      <c r="F32" s="65" t="e">
        <f>INDEX(#REF!,MATCH('Workstream output'!C32,#REF!,0),1)</f>
        <v>#REF!</v>
      </c>
      <c r="G32" s="95" t="e">
        <f>INDEX(#REF!,MATCH('Workstream output'!C32,#REF!,0),MATCH('Workstream output'!$C$1,#REF!,0))</f>
        <v>#REF!</v>
      </c>
      <c r="H32" s="58" t="str">
        <f>INDEX('Phase 2 - discovery'!AS:AS,MATCH('Workstream output'!C32,'Phase 2 - discovery'!D:D,0),1)</f>
        <v xml:space="preserve">Specific comments regarding replacement of pipes mainly requested services staying the way they are, or that these were corporate decisions customers did not have an opinion on.
Some customers were also concerned about the impact of putting plastic into the environment, and options for recycling old pipes.
However, these comments should be viewed in light of other feedback around priorities for safety and reliability.
Stakeholders in Norwich felt that mains work and replacement took longer than seems necessary, and that of Cadent's reinstatements, 1 in 3 were not laid properly.
In Birmingham, stakeholders supported asset investment being included in the business plan, and the importance of taking into account new housing developments.
In London, stakeholders described mains replacement as a common challenge, and asked for more forewarning of road works.
London stakeholders also raised excavation is a key issue. Cadent need to develop a technique to find a less disruptive approach, or create development hills.
</v>
      </c>
      <c r="I32" s="69" t="e">
        <f>INDEX('Phase 2 - discovery'!#REF!,MATCH('Workstream output'!C32,'Phase 2 - discovery'!D:D,0),MATCH($C$1,'Phase 2 - discovery'!#REF!))</f>
        <v>#REF!</v>
      </c>
    </row>
    <row r="33" spans="2:9" ht="334" thickBot="1">
      <c r="B33" s="85"/>
      <c r="C33" s="3" t="s">
        <v>44</v>
      </c>
      <c r="D33" s="57"/>
      <c r="E33" s="57"/>
      <c r="F33" s="65" t="e">
        <f>INDEX(#REF!,MATCH('Workstream output'!C33,#REF!,0),1)</f>
        <v>#REF!</v>
      </c>
      <c r="G33" s="95" t="e">
        <f>INDEX(#REF!,MATCH('Workstream output'!C33,#REF!,0),MATCH('Workstream output'!$C$1,#REF!,0))</f>
        <v>#REF!</v>
      </c>
      <c r="H33" s="58" t="str">
        <f>INDEX('Phase 2 - discovery'!AS:AS,MATCH('Workstream output'!C33,'Phase 2 - discovery'!D:D,0),1)</f>
        <v>Customers fed-back that prevention is better than cure, and were in favour of more proactive checking of pipes to prevent problems before they occur.
Stakeholders suggested adopting a flexible approach to maintenance and work with other utility companies, and considering a new system to best priorities repairs.
Customers in vulnerable circumstances and their representatives provided detailed advice on how to engage with individuals experiencing specific kinds of vulnerability, which should be referred to when considering engagement during maintenance visits.
The 25 April 2019 London stakeholder event had 80 attendees. For disruption caused by digging holes in the road or on private land, 47% said that they would like Cadent to fill in the holes quicker, with 37% voting for ensuring that property / the neighbourhood looks like it did before works started and 16% wanting better communication. See comments above on mains replacement, which apply here too.</v>
      </c>
      <c r="I33" s="69" t="e">
        <f>INDEX('Phase 2 - discovery'!#REF!,MATCH('Workstream output'!C33,'Phase 2 - discovery'!D:D,0),MATCH($C$1,'Phase 2 - discovery'!#REF!))</f>
        <v>#REF!</v>
      </c>
    </row>
    <row r="34" spans="2:9" ht="73" thickBot="1">
      <c r="B34" s="85"/>
      <c r="C34" s="3" t="s">
        <v>45</v>
      </c>
      <c r="D34" s="57"/>
      <c r="E34" s="57"/>
      <c r="F34" s="65" t="e">
        <f>INDEX(#REF!,MATCH('Workstream output'!C34,#REF!,0),1)</f>
        <v>#REF!</v>
      </c>
      <c r="G34" s="95" t="e">
        <f>INDEX(#REF!,MATCH('Workstream output'!C34,#REF!,0),MATCH('Workstream output'!$C$1,#REF!,0))</f>
        <v>#REF!</v>
      </c>
      <c r="H34" s="58" t="str">
        <f>INDEX('Phase 2 - discovery'!AS:AS,MATCH('Workstream output'!C34,'Phase 2 - discovery'!D:D,0),1)</f>
        <v>Dial before you dig was not mentioned during engagement with customers or stakeholders.
However, this should be viewed in light of customers' overall prioritisation of safety and reliability.</v>
      </c>
      <c r="I34" s="69" t="e">
        <f>INDEX('Phase 2 - discovery'!#REF!,MATCH('Workstream output'!C34,'Phase 2 - discovery'!D:D,0),MATCH($C$1,'Phase 2 - discovery'!#REF!))</f>
        <v>#REF!</v>
      </c>
    </row>
    <row r="35" spans="2:9" ht="174.5" thickBot="1">
      <c r="B35" s="85"/>
      <c r="C35" s="3" t="s">
        <v>46</v>
      </c>
      <c r="D35" s="57"/>
      <c r="E35" s="57"/>
      <c r="F35" s="65" t="e">
        <f>INDEX(#REF!,MATCH('Workstream output'!C35,#REF!,0),1)</f>
        <v>#REF!</v>
      </c>
      <c r="G35" s="95" t="e">
        <f>INDEX(#REF!,MATCH('Workstream output'!C35,#REF!,0),MATCH('Workstream output'!$C$1,#REF!,0))</f>
        <v>#REF!</v>
      </c>
      <c r="H35" s="58" t="str">
        <f>INDEX('Phase 2 - discovery'!AS:AS,MATCH('Workstream output'!C35,'Phase 2 - discovery'!D:D,0),1)</f>
        <v>Some customers raised concerns that pressure would not be maintained, particularly in high-rise buildings, after their experience with other utilities.
During focus groups, some customers suggested that these were internal business decisions they didn't have an opinion on, and others suggested services should be maintained as they are. Mobs were not discussed directly during regional stakeholder workshops. However, in Birmingham stakeholders highlighted the importance of taking into account new housing developments in the business plan.</v>
      </c>
      <c r="I35" s="69" t="e">
        <f>INDEX('Phase 2 - discovery'!#REF!,MATCH('Workstream output'!C35,'Phase 2 - discovery'!D:D,0),MATCH($C$1,'Phase 2 - discovery'!#REF!))</f>
        <v>#REF!</v>
      </c>
    </row>
    <row r="36" spans="2:9" ht="116.5" thickBot="1">
      <c r="B36" s="85"/>
      <c r="C36" s="3" t="s">
        <v>47</v>
      </c>
      <c r="D36" s="57"/>
      <c r="E36" s="57"/>
      <c r="F36" s="65" t="e">
        <f>INDEX(#REF!,MATCH('Workstream output'!C36,#REF!,0),1)</f>
        <v>#REF!</v>
      </c>
      <c r="G36" s="95" t="e">
        <f>INDEX(#REF!,MATCH('Workstream output'!C36,#REF!,0),MATCH('Workstream output'!$C$1,#REF!,0))</f>
        <v>#REF!</v>
      </c>
      <c r="H36" s="58" t="str">
        <f>INDEX('Phase 2 - discovery'!AS:AS,MATCH('Workstream output'!C36,'Phase 2 - discovery'!D:D,0),1)</f>
        <v>Some customers raised concerns that pressure would not be maintained, particularly in high-rise buildings, after their experience with other utilities.
During focus groups, some customers suggested that these were internal business decisions they didn't have an opinion on, and others suggested services should be maintained as they are.</v>
      </c>
      <c r="I36" s="69" t="e">
        <f>INDEX('Phase 2 - discovery'!#REF!,MATCH('Workstream output'!C36,'Phase 2 - discovery'!D:D,0),MATCH($C$1,'Phase 2 - discovery'!#REF!))</f>
        <v>#REF!</v>
      </c>
    </row>
    <row r="37" spans="2:9" ht="73" thickBot="1">
      <c r="B37" s="85"/>
      <c r="C37" s="3" t="s">
        <v>48</v>
      </c>
      <c r="D37" s="57"/>
      <c r="E37" s="57"/>
      <c r="F37" s="65" t="e">
        <f>INDEX(#REF!,MATCH('Workstream output'!C37,#REF!,0),1)</f>
        <v>#REF!</v>
      </c>
      <c r="G37" s="95" t="e">
        <f>INDEX(#REF!,MATCH('Workstream output'!C37,#REF!,0),MATCH('Workstream output'!$C$1,#REF!,0))</f>
        <v>#REF!</v>
      </c>
      <c r="H37" s="58" t="str">
        <f>INDEX('Phase 2 - discovery'!AS:AS,MATCH('Workstream output'!C37,'Phase 2 - discovery'!D:D,0),1)</f>
        <v>Customers did not provide specific feedback on our approach to decommissioning - other than to suggest that old pipes should be recycled (see also concerns about adding plastic pipes to the environment covered above)</v>
      </c>
      <c r="I37" s="69" t="e">
        <f>INDEX('Phase 2 - discovery'!#REF!,MATCH('Workstream output'!C37,'Phase 2 - discovery'!D:D,0),MATCH($C$1,'Phase 2 - discovery'!#REF!))</f>
        <v>#REF!</v>
      </c>
    </row>
    <row r="38" spans="2:9" ht="409.6" thickBot="1">
      <c r="B38" s="86"/>
      <c r="C38" s="3" t="s">
        <v>49</v>
      </c>
      <c r="D38" s="71"/>
      <c r="E38" s="71"/>
      <c r="F38" s="65" t="e">
        <f>INDEX(#REF!,MATCH('Workstream output'!C38,#REF!,0),1)</f>
        <v>#REF!</v>
      </c>
      <c r="G38" s="95" t="e">
        <f>INDEX(#REF!,MATCH('Workstream output'!C38,#REF!,0),MATCH('Workstream output'!$C$1,#REF!,0))</f>
        <v>#REF!</v>
      </c>
      <c r="H38" s="72" t="str">
        <f>INDEX('Phase 2 - discovery'!AS:AS,MATCH('Workstream output'!C38,'Phase 2 - discovery'!D:D,0),1)</f>
        <v>Customers frequently requested that disruption to daily life from roadworks was reduced as far as possible. Suggestions included coordinating with other utilities and using local knowledge to identify the least disruptive times to conduct street works.
Customers also highlighted  communication around road disruption, since lack of notice adds to the level of disruption. Others highlighted that works should be completed to the announced timetable.
Some customers felt that traffic disruption was a high priority area (domestic survey), but others suggested that this was not as important as other factors such as safety and reliability.
The 25 April 2019 London stakeholder event had 80 attendees. They were asked what they consider 'disruption' to be in their role: 26% said roadworks and subsequent congestion delays, 6% said being off gas (without heating / cooking), 0% said digging holes in the road or on private land and 69% said 'all of the above'. Roadworks and the subsequent congestion delays was the disruption that 75% of respondents said they would like Cadent to work hardest to eliminate. 51% of respondents said that they would like Cadent to focus on multi-utility working with respect to roadworks disruption. 35% said that they would like to see greater timeliness so that roadworks were completed quicker. The other two options: communications and off-peak working received 8% and 5% of votes respectively. When asked if Cadent could find ways of reducing (all types of) disruption how much did they think bill payers would be willing to pay, 50% said nothing, 29% said less than £2 and 21 % between £2 and £3.
At the April and May Cadent customer forums, public and private reinstatement was discussed.
Public reinstatement:  Customers are most impacted by traffic. They find that congestion is particularly disruptive because it affects their everyday routines. They wish diversions were better researched to suit the local area, and signposted further in advance. Some customers wish traffic flow to were managed manually, not with contra-flow traffic lights, especially during rush hour. Interestingly, customers in London were less annoyed relative to other locations. Here, customers explained that they took the tube when road congestion was particularly bad. In comparison, customers were less impacted by noise. They understood that noise was inevitable, and recognised there wasn’t a time that would be good for everyone. Daytime hours were deemed most appropriate, and customers wanted to know when noise would be at its worst. Customers articulated that safety is very important to them. However, safety considerations did not have an impact on them personally. The main take-away from the safety discussion was that customers want safety measures to be standardised across sites, e.g. consistently space for pedestrians, pushchairs, and wheelchairs. 
Multi-utility working is the idea that multiple utilities companies - e.g. water, telecommunications, or gas companies - can coordinate work in the same holes, in a similar timeframe to minimize the number of times a street needs to be dug-up. Customers saw “huge community benefits” to MUW, and overwhelmingly agreed that it made sense from a resident and customer perspective. They liked how MUW would require companies to be proactive, e.g. planning maintenance further in advance. Here, detailed planning was viewed as a positive. Some customers thought that legislation was necessary. On a more local level, some customers thought that the local council could be involved in coordinating the works. Despite the strong support of MUW from a customer perspective, they anticipate pushback from utilities companies relating to accountability, responsibility, and cost. 
Private reinstatement: All customers emphasised quality of private reinstatements, and wanted to know Cadent would go ‘above and beyond’ to ensure as much of a like-to-like end result as possible. They particularly wanted to be reassured about the quality of contractors, and that materials used to be of a high standard. If a like-to-like end result is not possible, customers highlighted communication as extremely important: Customers want someone to talk to before work starts, who can explain why and how the reinstatement will be carried out, what materials will be used, and what to expect in terms of end result. Customers want someone to talk to after work is done if they are unhappy with the end result. Customers prefer a good quality job rather than a short time frame, providing there is clear communication and updates throughout the reinstatement. Some customers said they did not see a problem with private reinstatements lasting longer than five days, if this would lead to better quality of works. However, they would like to be informed about duration of works, allowing them to plan ahead. Traffic disruption was raised as a priority in London and Norwich, and discussed in a more general sense at each other workshop.
EQ summarised the discussion at all workshops with the following suggestions:
• Earlier engagement with local authorities on works.
• Provide email addresses and contact details on site so that the customer knows whom to contact.
• Ensure workers are briefed on reasons behind security protocols in protected areas.
• Assess the situation properly before closing roads/footpaths.
• Give more information to roadworks teams and cut out complex chains of command.
• Extend your working hours over the weekend.</v>
      </c>
      <c r="I38" s="73" t="e">
        <f>INDEX('Phase 2 - discovery'!#REF!,MATCH('Workstream output'!C38,'Phase 2 - discovery'!D:D,0),MATCH($C$1,'Phase 2 - discovery'!#REF!))</f>
        <v>#REF!</v>
      </c>
    </row>
    <row r="39" spans="2:9" ht="87.5" thickBot="1">
      <c r="B39" s="87" t="s">
        <v>35</v>
      </c>
      <c r="C39" s="3" t="s">
        <v>50</v>
      </c>
      <c r="D39" s="88"/>
      <c r="E39" s="88"/>
      <c r="F39" s="65" t="e">
        <f>INDEX(#REF!,MATCH('Workstream output'!C39,#REF!,0),1)</f>
        <v>#REF!</v>
      </c>
      <c r="G39" s="95" t="e">
        <f>INDEX(#REF!,MATCH('Workstream output'!C39,#REF!,0),MATCH('Workstream output'!$C$1,#REF!,0))</f>
        <v>#REF!</v>
      </c>
      <c r="H39" s="89" t="str">
        <f>INDEX('Phase 2 - discovery'!AS:AS,MATCH('Workstream output'!C39,'Phase 2 - discovery'!D:D,0),1)</f>
        <v>Leakage was not discussed frequently, but was sometimes a high priority (focus groups and domestic customer survey).
Customer concerns related both to safety and environmental implications surrounding leakage.</v>
      </c>
      <c r="I39" s="90" t="e">
        <f>INDEX('Phase 2 - discovery'!#REF!,MATCH('Workstream output'!C39,'Phase 2 - discovery'!D:D,0),MATCH($C$1,'Phase 2 - discovery'!#REF!))</f>
        <v>#REF!</v>
      </c>
    </row>
    <row r="40" spans="2:9" ht="348.5" thickBot="1">
      <c r="B40" s="91" t="s">
        <v>51</v>
      </c>
      <c r="C40" s="8" t="s">
        <v>52</v>
      </c>
      <c r="D40" s="64"/>
      <c r="E40" s="64"/>
      <c r="F40" s="65" t="e">
        <f>INDEX(#REF!,MATCH('Workstream output'!C40,#REF!,0),1)</f>
        <v>#REF!</v>
      </c>
      <c r="G40" s="95" t="e">
        <f>INDEX(#REF!,MATCH('Workstream output'!C40,#REF!,0),MATCH('Workstream output'!$C$1,#REF!,0))</f>
        <v>#REF!</v>
      </c>
      <c r="H40" s="66" t="str">
        <f>INDEX('Phase 2 - discovery'!AS:AS,MATCH('Workstream output'!C40,'Phase 2 - discovery'!D:D,0),1)</f>
        <v xml:space="preserve">Customers and stakeholders frequently mentioned that Cadent should coordinate with other organisations. This includes coordinating works with other utilities, working with the NHS and other bodies to help identify customers in vulnerable circumstances, and working with universities and research organisations in our regions to develop new technology. This could also include involvement with training of young scientists (see also apprenticeships suggestions above).Stakeholders at all regional workshops discussed the importance of collaborating with other parties.
Specific ideas included:
• Collaborating with other companies on impact assessments, taking account of their local knowledge
• Coordinating streetworks with other utilities
Others highlighted the challenges that create a barrier to coordination across the sector, such as differences between networks and a 'blame culture between companies and local authorities'.
</v>
      </c>
      <c r="I40" s="67" t="e">
        <f>INDEX('Phase 2 - discovery'!#REF!,MATCH('Workstream output'!C40,'Phase 2 - discovery'!D:D,0),MATCH($C$1,'Phase 2 - discovery'!#REF!))</f>
        <v>#REF!</v>
      </c>
    </row>
    <row r="41" spans="2:9" ht="409.6" thickBot="1">
      <c r="B41" s="92" t="s">
        <v>51</v>
      </c>
      <c r="C41" s="8" t="s">
        <v>53</v>
      </c>
      <c r="D41" s="57"/>
      <c r="E41" s="57"/>
      <c r="F41" s="65" t="e">
        <f>INDEX(#REF!,MATCH('Workstream output'!C41,#REF!,0),1)</f>
        <v>#REF!</v>
      </c>
      <c r="G41" s="95" t="e">
        <f>INDEX(#REF!,MATCH('Workstream output'!C41,#REF!,0),MATCH('Workstream output'!$C$1,#REF!,0))</f>
        <v>#REF!</v>
      </c>
      <c r="H41" s="58" t="str">
        <f>INDEX('Phase 2 - discovery'!AS:AS,MATCH('Workstream output'!C41,'Phase 2 - discovery'!D:D,0),1)</f>
        <v xml:space="preserve">Customers frequently mentioned that they were not aware of Cadent, although stakeholders were more familiar. Customers suggested Cadent could do more to raise awareness of the company, and the way the gas industry works and the benefits it delivers.
Cadent business interviews and surveys conducted March - May 2019: Business representative organisations and high gas users typically had more knowledge of Cadent and more viewpoints to offer on behalf of themselves and the groups they represent. 
Some key decision makers for businesses are unaware as to whether their business has a gas connection or not. This was more likely to be the case for larger businesses.
For many businesses that are connected to gas, it is only used for heating the building, providing hot water and sometimes for cooking. These are perhaps considered incidental to business needs – they are not something most employees think about and therefore not something they have opinions on.
Some businesses consider gas and gas distribution to be an issue for the building landlord, not for themselves. Topics such as interruption to supply, can help businesses see why they should engage. 
Finally, although businesses were made aware that decisions made by the GDN affects gas bills, businesses still have little or nothing to say on this issue – they consider it a supplier issue or simply want costs to be lower, with nothing more to say. Stakeholders at all regional workshops stated that understanding more about Cadent was one of their reasons for attending.
Stakeholders in Manchester advised that Cadent should do more to educate people about the what gas is and what is does. In London, stakeholders were confused by Cadent's name change, and in Norwich they asked questions around the difference between Cadent and National Grid.
In Birmingham, stakeholders reported that many people simply don't know who Cadent are.
Western Power Distribution were highlighted as an example of good practice - using mail drops to let customers know who they are.
</v>
      </c>
      <c r="I41" s="69" t="e">
        <f>INDEX('Phase 2 - discovery'!#REF!,MATCH('Workstream output'!C41,'Phase 2 - discovery'!D:D,0),MATCH($C$1,'Phase 2 - discovery'!#REF!))</f>
        <v>#REF!</v>
      </c>
    </row>
    <row r="42" spans="2:9" ht="409.6" thickBot="1">
      <c r="B42" s="93" t="s">
        <v>51</v>
      </c>
      <c r="C42" s="8" t="s">
        <v>54</v>
      </c>
      <c r="D42" s="71"/>
      <c r="E42" s="71"/>
      <c r="F42" s="65" t="e">
        <f>INDEX(#REF!,MATCH('Workstream output'!C42,#REF!,0),1)</f>
        <v>#REF!</v>
      </c>
      <c r="G42" s="95" t="e">
        <f>INDEX(#REF!,MATCH('Workstream output'!C42,#REF!,0),MATCH('Workstream output'!$C$1,#REF!,0))</f>
        <v>#REF!</v>
      </c>
      <c r="H42" s="72" t="str">
        <f>INDEX('Phase 2 - discovery'!AS:AS,MATCH('Workstream output'!C42,'Phase 2 - discovery'!D:D,0),1)</f>
        <v>Additional comments that don't fit into particular service areas or themes:
- Some customers highlighted innovation as a low-priority area for them. Stakeholders at all regional workshops were asked about Cadent's proposals to change Ofgem's output categories (although in Norwich, they stated that as long as services were good and bills low, consumers wouldn't have any particular interest).
Stakeholders were also in favour of responding to specific customer types or regions in the business plan.
EQ summarised their ideas as follows:
•Engage more with your depots to gauge a decent understanding of each
licence area.
• Create future maps for each community you serve and discuss each
community’s needs with the local authorities.
• Gain and invest in grassroots, local knowledge of your network.
Change the semantics to help people relate the proposed RIIO-2 outcomes to their household energy and bills.
• Survey household consumers to see how they feel about the proposed RIIO-2 outcomes.</v>
      </c>
      <c r="I42" s="73" t="e">
        <f>INDEX('Phase 2 - discovery'!#REF!,MATCH('Workstream output'!C42,'Phase 2 - discovery'!D:D,0),MATCH($C$1,'Phase 2 - discovery'!#REF!))</f>
        <v>#REF!</v>
      </c>
    </row>
  </sheetData>
  <dataValidations count="1">
    <dataValidation type="list" allowBlank="1" showInputMessage="1" showErrorMessage="1" sqref="E5 C1">
      <formula1>#REF!</formula1>
    </dataValidation>
  </dataValidations>
  <pageMargins left="0.7" right="0.7" top="0.75" bottom="0.75" header="0.3" footer="0.3"/>
  <pageSetup paperSize="9"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4:D46"/>
  <sheetViews>
    <sheetView workbookViewId="0">
      <pane xSplit="3" ySplit="6" topLeftCell="D29" activePane="bottomRight" state="frozen"/>
      <selection pane="topRight" activeCell="D1" sqref="D1"/>
      <selection pane="bottomLeft" activeCell="A7" sqref="A7"/>
      <selection pane="bottomRight" activeCell="D53" sqref="D53"/>
    </sheetView>
  </sheetViews>
  <sheetFormatPr defaultColWidth="11.453125" defaultRowHeight="14.5"/>
  <cols>
    <col min="1" max="1" width="18.08984375" style="17" customWidth="1"/>
    <col min="2" max="2" width="17.08984375" style="17" customWidth="1"/>
    <col min="3" max="3" width="21" style="8" customWidth="1"/>
    <col min="4" max="4" width="54.08984375" style="17" customWidth="1"/>
    <col min="16384" max="16384" width="9.08984375"/>
  </cols>
  <sheetData>
    <row r="4" spans="1:4">
      <c r="D4" s="158"/>
    </row>
    <row r="5" spans="1:4" ht="15.5">
      <c r="A5" s="357" t="s">
        <v>544</v>
      </c>
      <c r="B5" s="358"/>
      <c r="C5" s="359"/>
      <c r="D5" s="106"/>
    </row>
    <row r="6" spans="1:4" ht="46.5">
      <c r="A6" s="1" t="s">
        <v>545</v>
      </c>
      <c r="B6" s="1" t="s">
        <v>3</v>
      </c>
      <c r="C6" s="28" t="s">
        <v>4</v>
      </c>
      <c r="D6" s="101" t="s">
        <v>405</v>
      </c>
    </row>
    <row r="7" spans="1:4" ht="58">
      <c r="A7" s="360" t="s">
        <v>547</v>
      </c>
      <c r="B7" s="42" t="s">
        <v>11</v>
      </c>
      <c r="C7" s="3" t="s">
        <v>12</v>
      </c>
    </row>
    <row r="8" spans="1:4" ht="29">
      <c r="A8" s="361"/>
      <c r="B8" s="4"/>
      <c r="C8" s="3" t="s">
        <v>13</v>
      </c>
      <c r="D8" s="119"/>
    </row>
    <row r="9" spans="1:4">
      <c r="A9" s="361"/>
      <c r="B9" s="4"/>
      <c r="C9" s="3" t="s">
        <v>14</v>
      </c>
    </row>
    <row r="10" spans="1:4">
      <c r="A10" s="361"/>
      <c r="B10" s="4"/>
      <c r="C10" s="3" t="s">
        <v>15</v>
      </c>
    </row>
    <row r="11" spans="1:4" ht="72.5">
      <c r="A11" s="361"/>
      <c r="B11" s="14" t="s">
        <v>16</v>
      </c>
      <c r="C11" s="3" t="s">
        <v>17</v>
      </c>
    </row>
    <row r="12" spans="1:4" ht="72.5">
      <c r="A12" s="361"/>
      <c r="B12" s="15"/>
      <c r="C12" s="3" t="s">
        <v>18</v>
      </c>
      <c r="D12" s="7"/>
    </row>
    <row r="13" spans="1:4">
      <c r="A13" s="361"/>
      <c r="B13" s="15"/>
      <c r="C13" s="3" t="s">
        <v>19</v>
      </c>
    </row>
    <row r="14" spans="1:4">
      <c r="A14" s="361"/>
      <c r="B14" s="15"/>
      <c r="C14" s="3" t="s">
        <v>20</v>
      </c>
    </row>
    <row r="15" spans="1:4" ht="43.5">
      <c r="A15" s="361"/>
      <c r="B15" s="15"/>
      <c r="C15" s="3" t="s">
        <v>21</v>
      </c>
    </row>
    <row r="16" spans="1:4" ht="87">
      <c r="A16" s="361"/>
      <c r="B16" s="15"/>
      <c r="C16" s="3" t="s">
        <v>22</v>
      </c>
      <c r="D16" s="108"/>
    </row>
    <row r="17" spans="1:4" ht="290">
      <c r="A17" s="361"/>
      <c r="B17" s="5" t="s">
        <v>23</v>
      </c>
      <c r="C17" s="3" t="s">
        <v>24</v>
      </c>
      <c r="D17" s="7" t="s">
        <v>1973</v>
      </c>
    </row>
    <row r="18" spans="1:4" ht="43.5">
      <c r="A18" s="361"/>
      <c r="B18" s="2"/>
      <c r="C18" s="3" t="s">
        <v>25</v>
      </c>
      <c r="D18" s="7"/>
    </row>
    <row r="19" spans="1:4" ht="43.5">
      <c r="A19" s="361"/>
      <c r="B19" s="2"/>
      <c r="C19" s="3" t="s">
        <v>26</v>
      </c>
      <c r="D19" s="7"/>
    </row>
    <row r="20" spans="1:4" ht="72.5">
      <c r="A20" s="361"/>
      <c r="B20" s="2"/>
      <c r="C20" s="3" t="s">
        <v>27</v>
      </c>
    </row>
    <row r="21" spans="1:4" ht="43.5">
      <c r="A21" s="361"/>
      <c r="B21" s="2"/>
      <c r="C21" s="3" t="s">
        <v>28</v>
      </c>
    </row>
    <row r="22" spans="1:4" ht="29">
      <c r="A22" s="361"/>
      <c r="B22" s="2"/>
      <c r="C22" s="3" t="s">
        <v>29</v>
      </c>
    </row>
    <row r="23" spans="1:4" ht="29">
      <c r="A23" s="361"/>
      <c r="B23" s="2"/>
      <c r="C23" s="3" t="s">
        <v>30</v>
      </c>
    </row>
    <row r="24" spans="1:4" ht="58">
      <c r="A24" s="362" t="s">
        <v>581</v>
      </c>
      <c r="B24" s="42" t="s">
        <v>11</v>
      </c>
      <c r="C24" s="3" t="s">
        <v>31</v>
      </c>
    </row>
    <row r="25" spans="1:4">
      <c r="A25" s="362"/>
      <c r="B25" s="6"/>
      <c r="C25" s="3" t="s">
        <v>32</v>
      </c>
    </row>
    <row r="26" spans="1:4">
      <c r="A26" s="362"/>
      <c r="B26" s="6"/>
      <c r="C26" s="3" t="s">
        <v>33</v>
      </c>
    </row>
    <row r="27" spans="1:4" ht="29">
      <c r="A27" s="362"/>
      <c r="B27" s="6"/>
      <c r="C27" s="3" t="s">
        <v>34</v>
      </c>
    </row>
    <row r="28" spans="1:4" ht="72.5">
      <c r="A28" s="362"/>
      <c r="B28" s="16" t="s">
        <v>35</v>
      </c>
      <c r="C28" s="3" t="s">
        <v>36</v>
      </c>
    </row>
    <row r="29" spans="1:4" ht="43.5">
      <c r="A29" s="362"/>
      <c r="B29" s="16"/>
      <c r="C29" s="3" t="s">
        <v>37</v>
      </c>
    </row>
    <row r="30" spans="1:4" ht="29">
      <c r="A30" s="362"/>
      <c r="B30" s="16"/>
      <c r="C30" s="3" t="s">
        <v>38</v>
      </c>
    </row>
    <row r="31" spans="1:4">
      <c r="A31" s="362"/>
      <c r="B31" s="16"/>
      <c r="C31" s="3" t="s">
        <v>39</v>
      </c>
    </row>
    <row r="32" spans="1:4">
      <c r="A32" s="362"/>
      <c r="B32" s="16"/>
      <c r="C32" s="3" t="s">
        <v>40</v>
      </c>
    </row>
    <row r="33" spans="1:4">
      <c r="A33" s="362"/>
      <c r="B33" s="16"/>
      <c r="C33" s="3" t="s">
        <v>41</v>
      </c>
      <c r="D33" s="7"/>
    </row>
    <row r="34" spans="1:4" ht="58">
      <c r="A34" s="363" t="s">
        <v>599</v>
      </c>
      <c r="B34" s="42" t="s">
        <v>11</v>
      </c>
      <c r="C34" s="3" t="s">
        <v>42</v>
      </c>
      <c r="D34" s="7"/>
    </row>
    <row r="35" spans="1:4" ht="29">
      <c r="A35" s="363"/>
      <c r="B35" s="42"/>
      <c r="C35" s="3" t="s">
        <v>43</v>
      </c>
      <c r="D35" s="7"/>
    </row>
    <row r="36" spans="1:4" ht="58">
      <c r="A36" s="363"/>
      <c r="B36" s="42"/>
      <c r="C36" s="3" t="s">
        <v>44</v>
      </c>
    </row>
    <row r="37" spans="1:4" ht="29">
      <c r="A37" s="363"/>
      <c r="B37" s="42"/>
      <c r="C37" s="3" t="s">
        <v>45</v>
      </c>
    </row>
    <row r="38" spans="1:4" ht="29">
      <c r="A38" s="363"/>
      <c r="B38" s="42"/>
      <c r="C38" s="3" t="s">
        <v>46</v>
      </c>
      <c r="D38" s="108"/>
    </row>
    <row r="39" spans="1:4" ht="29">
      <c r="A39" s="363"/>
      <c r="B39" s="42"/>
      <c r="C39" s="3" t="s">
        <v>47</v>
      </c>
    </row>
    <row r="40" spans="1:4" ht="29">
      <c r="A40" s="363"/>
      <c r="B40" s="42"/>
      <c r="C40" s="3" t="s">
        <v>48</v>
      </c>
    </row>
    <row r="41" spans="1:4" ht="29">
      <c r="A41" s="363"/>
      <c r="B41" s="42"/>
      <c r="C41" s="3" t="s">
        <v>49</v>
      </c>
    </row>
    <row r="42" spans="1:4" ht="72.5">
      <c r="A42" s="363"/>
      <c r="B42" s="16" t="s">
        <v>35</v>
      </c>
      <c r="C42" s="3" t="s">
        <v>50</v>
      </c>
    </row>
    <row r="43" spans="1:4" ht="29">
      <c r="A43" s="97" t="s">
        <v>610</v>
      </c>
      <c r="B43" s="7" t="s">
        <v>51</v>
      </c>
      <c r="C43" s="98" t="s">
        <v>52</v>
      </c>
      <c r="D43" s="7"/>
    </row>
    <row r="44" spans="1:4" ht="43.5">
      <c r="A44" s="97"/>
      <c r="B44" s="7" t="s">
        <v>51</v>
      </c>
      <c r="C44" s="98" t="s">
        <v>53</v>
      </c>
      <c r="D44" s="7"/>
    </row>
    <row r="45" spans="1:4">
      <c r="A45" s="97"/>
      <c r="B45" s="7" t="s">
        <v>51</v>
      </c>
      <c r="C45" s="98" t="s">
        <v>54</v>
      </c>
    </row>
    <row r="46" spans="1:4">
      <c r="C46" s="8" t="s">
        <v>624</v>
      </c>
    </row>
  </sheetData>
  <mergeCells count="4">
    <mergeCell ref="A5:C5"/>
    <mergeCell ref="A7:A23"/>
    <mergeCell ref="A24:A33"/>
    <mergeCell ref="A34:A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O56"/>
  <sheetViews>
    <sheetView topLeftCell="C3" zoomScale="80" zoomScaleNormal="80" zoomScalePageLayoutView="110" workbookViewId="0">
      <pane xSplit="2" ySplit="4" topLeftCell="J23" activePane="bottomRight" state="frozen"/>
      <selection pane="topRight" activeCell="C7" sqref="C7"/>
      <selection pane="bottomLeft" activeCell="C7" sqref="C7"/>
      <selection pane="bottomRight" activeCell="K25" sqref="K25"/>
    </sheetView>
  </sheetViews>
  <sheetFormatPr defaultColWidth="8.81640625" defaultRowHeight="14.5"/>
  <cols>
    <col min="2" max="2" width="35.81640625" style="17" customWidth="1"/>
    <col min="3" max="3" width="21.08984375" style="17" customWidth="1"/>
    <col min="4" max="4" width="39.6328125" style="8" customWidth="1"/>
    <col min="5" max="5" width="152.36328125" customWidth="1"/>
    <col min="6" max="6" width="80.453125" customWidth="1"/>
    <col min="7" max="10" width="105.36328125" customWidth="1"/>
    <col min="11" max="11" width="62.6328125" customWidth="1"/>
    <col min="12" max="15" width="105.36328125" customWidth="1"/>
  </cols>
  <sheetData>
    <row r="3" spans="2:15" ht="5" customHeight="1">
      <c r="E3" s="99"/>
      <c r="F3" s="99"/>
      <c r="G3" s="99"/>
      <c r="H3" s="99"/>
      <c r="I3" s="99"/>
      <c r="J3" s="99"/>
      <c r="K3" s="99"/>
      <c r="L3" s="99"/>
      <c r="M3" s="99"/>
      <c r="N3" s="99"/>
      <c r="O3" s="99"/>
    </row>
    <row r="5" spans="2:15" ht="15.5">
      <c r="B5" s="357" t="s">
        <v>544</v>
      </c>
      <c r="C5" s="358"/>
      <c r="D5" s="359"/>
      <c r="E5" s="159"/>
      <c r="F5" s="159"/>
      <c r="G5" s="159"/>
      <c r="H5" s="159"/>
      <c r="I5" s="159"/>
      <c r="J5" s="159"/>
      <c r="K5" s="159"/>
      <c r="L5" s="159"/>
      <c r="M5" s="159"/>
      <c r="N5" s="159"/>
      <c r="O5" s="159"/>
    </row>
    <row r="6" spans="2:15" s="142" customFormat="1" ht="31">
      <c r="B6" s="1"/>
      <c r="C6" s="122" t="s">
        <v>3</v>
      </c>
      <c r="D6" s="28" t="s">
        <v>4</v>
      </c>
      <c r="E6" s="243" t="s">
        <v>1093</v>
      </c>
      <c r="F6" s="160" t="s">
        <v>1094</v>
      </c>
      <c r="G6" s="160" t="s">
        <v>1095</v>
      </c>
      <c r="H6" s="160" t="s">
        <v>1096</v>
      </c>
      <c r="I6" s="160" t="s">
        <v>1097</v>
      </c>
      <c r="J6" s="160" t="s">
        <v>1098</v>
      </c>
      <c r="K6" s="160" t="s">
        <v>1099</v>
      </c>
      <c r="L6" s="160" t="s">
        <v>1100</v>
      </c>
      <c r="M6" s="160" t="s">
        <v>1101</v>
      </c>
      <c r="N6" s="160" t="s">
        <v>1102</v>
      </c>
      <c r="O6" s="160" t="s">
        <v>1103</v>
      </c>
    </row>
    <row r="7" spans="2:15" ht="409.5">
      <c r="B7" s="126"/>
      <c r="C7" s="377" t="s">
        <v>1023</v>
      </c>
      <c r="D7" s="123" t="s">
        <v>1024</v>
      </c>
      <c r="H7" t="s">
        <v>1104</v>
      </c>
      <c r="I7" s="54" t="s">
        <v>1105</v>
      </c>
      <c r="J7" s="54" t="s">
        <v>1106</v>
      </c>
      <c r="K7" s="54" t="s">
        <v>2002</v>
      </c>
      <c r="L7" s="54" t="s">
        <v>1107</v>
      </c>
      <c r="M7" s="54" t="s">
        <v>1108</v>
      </c>
      <c r="N7" s="54" t="s">
        <v>1109</v>
      </c>
      <c r="O7" s="54"/>
    </row>
    <row r="8" spans="2:15" ht="130.5">
      <c r="B8" s="127"/>
      <c r="C8" s="377"/>
      <c r="D8" s="123" t="s">
        <v>1025</v>
      </c>
      <c r="E8" s="54" t="s">
        <v>1110</v>
      </c>
      <c r="F8" s="54" t="s">
        <v>1111</v>
      </c>
      <c r="H8" s="256" t="s">
        <v>2003</v>
      </c>
      <c r="I8" s="256"/>
      <c r="J8" s="256"/>
      <c r="K8" s="256" t="s">
        <v>1112</v>
      </c>
      <c r="L8" s="256"/>
      <c r="M8" s="256"/>
      <c r="N8" s="256" t="s">
        <v>2004</v>
      </c>
      <c r="O8" s="256"/>
    </row>
    <row r="9" spans="2:15" ht="43.5">
      <c r="B9" s="127"/>
      <c r="C9" s="377"/>
      <c r="D9" s="123" t="s">
        <v>1026</v>
      </c>
      <c r="N9" s="54" t="s">
        <v>1113</v>
      </c>
    </row>
    <row r="10" spans="2:15">
      <c r="B10" s="127"/>
      <c r="C10" s="377"/>
      <c r="D10" s="123" t="s">
        <v>1027</v>
      </c>
    </row>
    <row r="11" spans="2:15" ht="25">
      <c r="B11" s="127"/>
      <c r="C11" s="377"/>
      <c r="D11" s="123" t="s">
        <v>1028</v>
      </c>
    </row>
    <row r="12" spans="2:15" ht="409.5">
      <c r="B12" s="127"/>
      <c r="C12" s="377"/>
      <c r="D12" s="123" t="s">
        <v>1029</v>
      </c>
      <c r="L12" s="54" t="s">
        <v>1114</v>
      </c>
    </row>
    <row r="13" spans="2:15" ht="25">
      <c r="B13" s="127"/>
      <c r="C13" s="377"/>
      <c r="D13" s="123" t="s">
        <v>1030</v>
      </c>
    </row>
    <row r="14" spans="2:15" ht="409.5">
      <c r="B14" s="128"/>
      <c r="C14" s="378" t="s">
        <v>1031</v>
      </c>
      <c r="D14" s="124" t="s">
        <v>1032</v>
      </c>
      <c r="G14" s="54" t="s">
        <v>2005</v>
      </c>
      <c r="H14" s="54"/>
      <c r="I14" s="54"/>
      <c r="J14" s="54"/>
      <c r="K14" t="s">
        <v>1115</v>
      </c>
      <c r="L14" s="54" t="s">
        <v>1116</v>
      </c>
      <c r="N14" s="54" t="s">
        <v>1117</v>
      </c>
      <c r="O14" s="54" t="s">
        <v>1118</v>
      </c>
    </row>
    <row r="15" spans="2:15" ht="409.5">
      <c r="B15" s="128"/>
      <c r="C15" s="378"/>
      <c r="D15" s="124" t="s">
        <v>1033</v>
      </c>
      <c r="F15" s="54"/>
      <c r="G15" s="54"/>
      <c r="H15" s="54"/>
      <c r="I15" s="54"/>
      <c r="J15" s="54"/>
      <c r="K15" s="54" t="s">
        <v>2006</v>
      </c>
      <c r="L15" s="54"/>
      <c r="M15" s="54"/>
      <c r="N15" s="54" t="s">
        <v>1119</v>
      </c>
      <c r="O15" s="54"/>
    </row>
    <row r="16" spans="2:15" ht="25">
      <c r="B16" s="128"/>
      <c r="C16" s="378"/>
      <c r="D16" s="124" t="s">
        <v>1034</v>
      </c>
    </row>
    <row r="17" spans="2:15" ht="58">
      <c r="B17" s="128"/>
      <c r="C17" s="378"/>
      <c r="D17" s="124" t="s">
        <v>1035</v>
      </c>
      <c r="F17" s="54" t="s">
        <v>2007</v>
      </c>
    </row>
    <row r="18" spans="2:15" ht="87">
      <c r="B18" s="128"/>
      <c r="C18" s="378"/>
      <c r="D18" s="124" t="s">
        <v>1036</v>
      </c>
      <c r="E18" s="54"/>
      <c r="F18" s="54"/>
      <c r="G18" s="54" t="s">
        <v>1120</v>
      </c>
      <c r="H18" s="54"/>
      <c r="I18" s="54"/>
      <c r="J18" s="54"/>
      <c r="K18" s="54" t="s">
        <v>1121</v>
      </c>
      <c r="L18" s="54" t="s">
        <v>1122</v>
      </c>
      <c r="M18" s="54"/>
      <c r="N18" s="54" t="s">
        <v>1123</v>
      </c>
      <c r="O18" s="54"/>
    </row>
    <row r="19" spans="2:15" ht="409.5">
      <c r="B19" s="128"/>
      <c r="C19" s="378"/>
      <c r="D19" s="124" t="s">
        <v>1040</v>
      </c>
      <c r="F19" s="54" t="s">
        <v>1124</v>
      </c>
      <c r="K19" s="54" t="s">
        <v>1125</v>
      </c>
      <c r="L19" s="54"/>
      <c r="M19" s="54" t="s">
        <v>1126</v>
      </c>
      <c r="N19" s="54"/>
      <c r="O19" s="54"/>
    </row>
    <row r="20" spans="2:15" ht="29">
      <c r="B20" s="128"/>
      <c r="C20" s="378"/>
      <c r="D20" s="124" t="s">
        <v>1041</v>
      </c>
      <c r="F20" s="54" t="s">
        <v>2008</v>
      </c>
    </row>
    <row r="21" spans="2:15" ht="159.5">
      <c r="B21" s="128"/>
      <c r="C21" s="378"/>
      <c r="D21" s="124" t="s">
        <v>1043</v>
      </c>
      <c r="F21" s="54" t="s">
        <v>1127</v>
      </c>
      <c r="O21" s="54" t="s">
        <v>1128</v>
      </c>
    </row>
    <row r="22" spans="2:15" ht="261">
      <c r="B22" s="128"/>
      <c r="C22" s="378"/>
      <c r="D22" s="124" t="s">
        <v>1044</v>
      </c>
      <c r="F22" s="54" t="s">
        <v>1129</v>
      </c>
      <c r="K22" s="54" t="s">
        <v>1130</v>
      </c>
      <c r="L22" s="54" t="s">
        <v>2009</v>
      </c>
      <c r="M22" s="54"/>
      <c r="N22" s="54" t="s">
        <v>1131</v>
      </c>
      <c r="O22" s="54"/>
    </row>
    <row r="23" spans="2:15" ht="152" customHeight="1">
      <c r="B23" s="128"/>
      <c r="C23" s="378"/>
      <c r="D23" s="124" t="s">
        <v>1045</v>
      </c>
      <c r="E23" s="54" t="s">
        <v>1132</v>
      </c>
      <c r="F23" s="54" t="s">
        <v>2010</v>
      </c>
      <c r="G23" s="54"/>
      <c r="H23" s="54" t="s">
        <v>1133</v>
      </c>
      <c r="I23" s="54"/>
      <c r="J23" s="54" t="s">
        <v>1134</v>
      </c>
      <c r="K23" s="54" t="s">
        <v>1135</v>
      </c>
      <c r="L23" s="54" t="s">
        <v>2011</v>
      </c>
      <c r="M23" s="54"/>
      <c r="N23" s="54" t="s">
        <v>2012</v>
      </c>
      <c r="O23" s="54"/>
    </row>
    <row r="24" spans="2:15" ht="217" customHeight="1">
      <c r="B24" s="129"/>
      <c r="C24" s="378"/>
      <c r="D24" s="124" t="s">
        <v>1048</v>
      </c>
      <c r="E24" s="54" t="s">
        <v>2013</v>
      </c>
      <c r="F24" s="54" t="s">
        <v>1136</v>
      </c>
      <c r="G24" s="54" t="s">
        <v>1137</v>
      </c>
      <c r="H24" s="54"/>
      <c r="I24" s="54" t="s">
        <v>1138</v>
      </c>
      <c r="J24" s="54" t="s">
        <v>2014</v>
      </c>
      <c r="K24" s="54" t="s">
        <v>1139</v>
      </c>
      <c r="L24" s="54" t="s">
        <v>2015</v>
      </c>
      <c r="M24" s="54" t="s">
        <v>1140</v>
      </c>
      <c r="N24" s="54" t="s">
        <v>1141</v>
      </c>
      <c r="O24" s="54" t="s">
        <v>1142</v>
      </c>
    </row>
    <row r="25" spans="2:15" ht="317" customHeight="1">
      <c r="B25" s="129"/>
      <c r="C25" s="378"/>
      <c r="D25" s="124" t="s">
        <v>1052</v>
      </c>
      <c r="E25" s="54" t="s">
        <v>2016</v>
      </c>
      <c r="F25" s="54"/>
      <c r="G25" s="54" t="s">
        <v>2017</v>
      </c>
      <c r="H25" s="54"/>
      <c r="I25" s="54" t="s">
        <v>2018</v>
      </c>
      <c r="J25" s="54" t="s">
        <v>2019</v>
      </c>
      <c r="K25" s="54" t="s">
        <v>1143</v>
      </c>
      <c r="L25" s="54" t="s">
        <v>1144</v>
      </c>
      <c r="M25" s="54" t="s">
        <v>2020</v>
      </c>
      <c r="N25" s="258" t="s">
        <v>1145</v>
      </c>
      <c r="O25" s="54" t="s">
        <v>1146</v>
      </c>
    </row>
    <row r="26" spans="2:15" ht="275" customHeight="1">
      <c r="B26" s="129"/>
      <c r="C26" s="378"/>
      <c r="D26" s="124" t="s">
        <v>1055</v>
      </c>
      <c r="E26" s="54" t="s">
        <v>1974</v>
      </c>
      <c r="F26" s="54"/>
      <c r="G26" s="54"/>
      <c r="H26" s="54" t="s">
        <v>1147</v>
      </c>
      <c r="I26" s="54" t="s">
        <v>1148</v>
      </c>
      <c r="J26" s="54" t="s">
        <v>1975</v>
      </c>
      <c r="K26" s="54"/>
      <c r="L26" s="54"/>
      <c r="M26" s="54" t="s">
        <v>1976</v>
      </c>
      <c r="N26" s="54"/>
      <c r="O26" s="54" t="s">
        <v>1977</v>
      </c>
    </row>
    <row r="27" spans="2:15" ht="246.5">
      <c r="B27" s="129"/>
      <c r="C27" s="378"/>
      <c r="D27" s="124" t="s">
        <v>1056</v>
      </c>
      <c r="E27" s="54" t="s">
        <v>1978</v>
      </c>
      <c r="F27" s="54"/>
      <c r="G27" s="54"/>
      <c r="H27" s="54"/>
      <c r="I27" s="54" t="s">
        <v>1979</v>
      </c>
      <c r="J27" s="54"/>
      <c r="K27" s="54"/>
      <c r="L27" s="54"/>
      <c r="M27" s="54"/>
      <c r="N27" s="54" t="s">
        <v>1980</v>
      </c>
      <c r="O27" s="54"/>
    </row>
    <row r="28" spans="2:15" ht="232">
      <c r="B28" s="129"/>
      <c r="C28" s="378"/>
      <c r="D28" s="124" t="s">
        <v>1057</v>
      </c>
      <c r="E28" s="54"/>
      <c r="F28" s="54" t="s">
        <v>1981</v>
      </c>
      <c r="G28" s="54"/>
      <c r="H28" s="54"/>
      <c r="I28" s="54"/>
      <c r="J28" s="54" t="s">
        <v>1982</v>
      </c>
      <c r="K28" s="54"/>
      <c r="L28" s="54"/>
      <c r="M28" s="54" t="s">
        <v>1983</v>
      </c>
      <c r="N28" s="54" t="s">
        <v>1984</v>
      </c>
      <c r="O28" s="54" t="s">
        <v>1985</v>
      </c>
    </row>
    <row r="29" spans="2:15">
      <c r="B29" s="129"/>
      <c r="C29" s="378"/>
      <c r="D29" s="124" t="s">
        <v>1058</v>
      </c>
      <c r="E29" s="54"/>
      <c r="F29" s="54"/>
      <c r="G29" s="54"/>
      <c r="H29" s="54"/>
      <c r="I29" s="54"/>
      <c r="J29" s="54"/>
      <c r="K29" s="54"/>
      <c r="L29" s="54"/>
      <c r="M29" s="54"/>
      <c r="N29" s="54"/>
      <c r="O29" s="54"/>
    </row>
    <row r="30" spans="2:15" ht="87">
      <c r="B30" s="129"/>
      <c r="C30" s="378"/>
      <c r="D30" s="124" t="s">
        <v>1059</v>
      </c>
      <c r="E30" s="54" t="s">
        <v>1986</v>
      </c>
      <c r="F30" s="54"/>
      <c r="G30" s="54"/>
      <c r="H30" s="54"/>
      <c r="I30" s="54"/>
      <c r="J30" s="54"/>
      <c r="K30" s="54"/>
      <c r="L30" s="54"/>
      <c r="M30" s="54"/>
      <c r="N30" s="54"/>
      <c r="O30" s="54"/>
    </row>
    <row r="31" spans="2:15" ht="290">
      <c r="B31" s="129"/>
      <c r="C31" s="378"/>
      <c r="D31" s="124" t="s">
        <v>1060</v>
      </c>
      <c r="E31" s="54" t="s">
        <v>1149</v>
      </c>
      <c r="F31" s="54"/>
      <c r="G31" s="54"/>
      <c r="H31" s="54" t="s">
        <v>1150</v>
      </c>
      <c r="I31" s="54" t="s">
        <v>1151</v>
      </c>
      <c r="J31" s="54" t="s">
        <v>1987</v>
      </c>
      <c r="K31" s="54"/>
      <c r="L31" s="54"/>
      <c r="M31" s="54" t="s">
        <v>1152</v>
      </c>
      <c r="N31" s="54" t="s">
        <v>1153</v>
      </c>
      <c r="O31" s="54"/>
    </row>
    <row r="32" spans="2:15" ht="72.5">
      <c r="B32" s="129"/>
      <c r="C32" s="378"/>
      <c r="D32" s="124" t="s">
        <v>1061</v>
      </c>
      <c r="E32" s="54" t="s">
        <v>1149</v>
      </c>
      <c r="F32" s="54"/>
      <c r="G32" s="54"/>
      <c r="H32" s="54"/>
      <c r="I32" s="54"/>
      <c r="J32" s="54"/>
      <c r="K32" s="54"/>
      <c r="L32" s="54"/>
      <c r="M32" s="54"/>
      <c r="N32" s="54"/>
      <c r="O32" s="54"/>
    </row>
    <row r="33" spans="2:15">
      <c r="B33" s="129"/>
      <c r="C33" s="378"/>
      <c r="D33" s="124" t="s">
        <v>1062</v>
      </c>
      <c r="E33" s="54"/>
      <c r="F33" s="54"/>
      <c r="G33" s="54"/>
      <c r="H33" s="54"/>
      <c r="I33" s="54"/>
      <c r="J33" s="54"/>
      <c r="K33" s="54"/>
      <c r="L33" s="54"/>
      <c r="M33" s="54"/>
      <c r="N33" s="54"/>
      <c r="O33" s="54"/>
    </row>
    <row r="34" spans="2:15" ht="409.5">
      <c r="B34" s="129"/>
      <c r="C34" s="378"/>
      <c r="D34" s="124" t="s">
        <v>1063</v>
      </c>
      <c r="E34" s="54"/>
      <c r="F34" s="54"/>
      <c r="G34" s="54" t="s">
        <v>1988</v>
      </c>
      <c r="H34" s="54"/>
      <c r="I34" s="54"/>
      <c r="J34" s="54" t="s">
        <v>1154</v>
      </c>
      <c r="K34" s="54"/>
      <c r="L34" s="54"/>
      <c r="M34" s="54"/>
      <c r="N34" s="54" t="s">
        <v>1155</v>
      </c>
      <c r="O34" s="54"/>
    </row>
    <row r="35" spans="2:15">
      <c r="B35" s="130"/>
      <c r="C35" s="379" t="s">
        <v>1065</v>
      </c>
      <c r="D35" s="125" t="s">
        <v>1066</v>
      </c>
      <c r="E35" s="54"/>
      <c r="F35" s="54"/>
      <c r="G35" s="54"/>
      <c r="H35" s="54"/>
      <c r="I35" s="54"/>
      <c r="J35" s="54"/>
      <c r="K35" s="54"/>
      <c r="L35" s="54"/>
      <c r="M35" s="54"/>
      <c r="N35" s="54"/>
      <c r="O35" s="54"/>
    </row>
    <row r="36" spans="2:15" ht="116">
      <c r="B36" s="130"/>
      <c r="C36" s="380"/>
      <c r="D36" s="125" t="s">
        <v>1070</v>
      </c>
      <c r="E36" s="54"/>
      <c r="F36" s="54"/>
      <c r="G36" s="54"/>
      <c r="H36" s="54"/>
      <c r="I36" s="54"/>
      <c r="J36" s="54"/>
      <c r="K36" s="54"/>
      <c r="L36" s="54"/>
      <c r="M36" s="54"/>
      <c r="N36" s="54" t="s">
        <v>1156</v>
      </c>
      <c r="O36" s="54"/>
    </row>
    <row r="37" spans="2:15" ht="333.5">
      <c r="B37" s="130"/>
      <c r="C37" s="380"/>
      <c r="D37" s="125" t="s">
        <v>1071</v>
      </c>
      <c r="E37" s="54" t="s">
        <v>1157</v>
      </c>
      <c r="F37" s="54" t="s">
        <v>1989</v>
      </c>
      <c r="G37" s="54" t="s">
        <v>1158</v>
      </c>
      <c r="H37" s="54" t="s">
        <v>1990</v>
      </c>
      <c r="I37" s="54" t="s">
        <v>1159</v>
      </c>
      <c r="J37" s="54"/>
      <c r="K37" s="54" t="s">
        <v>1160</v>
      </c>
      <c r="L37" s="54"/>
      <c r="M37" s="54" t="s">
        <v>1161</v>
      </c>
      <c r="N37" s="54" t="s">
        <v>1991</v>
      </c>
      <c r="O37" s="54" t="s">
        <v>1992</v>
      </c>
    </row>
    <row r="38" spans="2:15" ht="101.5">
      <c r="B38" s="130"/>
      <c r="C38" s="380"/>
      <c r="D38" s="125" t="s">
        <v>1073</v>
      </c>
      <c r="E38" s="54"/>
      <c r="F38" s="54" t="s">
        <v>1993</v>
      </c>
      <c r="G38" s="54"/>
      <c r="H38" s="54" t="s">
        <v>1162</v>
      </c>
      <c r="I38" s="54" t="s">
        <v>1163</v>
      </c>
      <c r="J38" s="54"/>
      <c r="K38" s="54" t="s">
        <v>1164</v>
      </c>
      <c r="L38" s="54"/>
      <c r="M38" s="54"/>
      <c r="N38" s="54" t="s">
        <v>1165</v>
      </c>
      <c r="O38" s="54"/>
    </row>
    <row r="39" spans="2:15" ht="58">
      <c r="B39" s="130"/>
      <c r="C39" s="380"/>
      <c r="D39" s="125" t="s">
        <v>1074</v>
      </c>
      <c r="E39" s="54"/>
      <c r="F39" s="54"/>
      <c r="G39" s="54"/>
      <c r="H39" s="54" t="s">
        <v>1994</v>
      </c>
      <c r="I39" s="54" t="s">
        <v>1166</v>
      </c>
      <c r="J39" s="54"/>
      <c r="K39" s="54"/>
      <c r="L39" s="54"/>
      <c r="M39" s="54"/>
      <c r="N39" s="54" t="s">
        <v>641</v>
      </c>
      <c r="O39" s="54"/>
    </row>
    <row r="40" spans="2:15" ht="261">
      <c r="B40" s="130"/>
      <c r="C40" s="380"/>
      <c r="D40" s="125" t="s">
        <v>1075</v>
      </c>
      <c r="E40" s="54"/>
      <c r="F40" s="54"/>
      <c r="G40" s="54"/>
      <c r="H40" s="54" t="s">
        <v>1167</v>
      </c>
      <c r="I40" s="54"/>
      <c r="J40" s="54"/>
      <c r="K40" s="54" t="s">
        <v>1168</v>
      </c>
      <c r="L40" s="54" t="s">
        <v>1995</v>
      </c>
      <c r="M40" s="54"/>
      <c r="N40" s="54" t="s">
        <v>1169</v>
      </c>
      <c r="O40" s="54"/>
    </row>
    <row r="41" spans="2:15" ht="43.5">
      <c r="B41" s="130"/>
      <c r="C41" s="380"/>
      <c r="D41" s="125" t="s">
        <v>1076</v>
      </c>
      <c r="E41" s="7"/>
      <c r="F41" s="54"/>
      <c r="G41" s="54"/>
      <c r="H41" s="54" t="s">
        <v>1170</v>
      </c>
      <c r="I41" s="54"/>
      <c r="J41" s="54"/>
      <c r="K41" s="54"/>
      <c r="L41" s="54"/>
      <c r="M41" s="54"/>
      <c r="N41" s="54"/>
      <c r="O41" s="54"/>
    </row>
    <row r="42" spans="2:15">
      <c r="B42" s="130"/>
      <c r="C42" s="380"/>
      <c r="D42" s="125" t="s">
        <v>1078</v>
      </c>
      <c r="E42" s="54"/>
      <c r="F42" s="54"/>
      <c r="G42" s="54"/>
      <c r="H42" s="54"/>
      <c r="I42" s="54"/>
      <c r="J42" s="54"/>
      <c r="K42" s="54"/>
      <c r="L42" s="54"/>
      <c r="M42" s="54"/>
      <c r="N42" s="54"/>
      <c r="O42" s="54"/>
    </row>
    <row r="43" spans="2:15" ht="203">
      <c r="B43" s="131"/>
      <c r="C43" s="380"/>
      <c r="D43" s="125" t="s">
        <v>1079</v>
      </c>
      <c r="E43" s="54" t="s">
        <v>1171</v>
      </c>
      <c r="F43" s="54" t="s">
        <v>1172</v>
      </c>
      <c r="G43" s="54"/>
      <c r="H43" s="54"/>
      <c r="I43" s="54"/>
      <c r="J43" s="54"/>
      <c r="K43" s="54"/>
      <c r="L43" s="54"/>
      <c r="M43" s="54"/>
      <c r="N43" s="54" t="s">
        <v>1173</v>
      </c>
      <c r="O43" s="54" t="s">
        <v>1174</v>
      </c>
    </row>
    <row r="44" spans="2:15" ht="58">
      <c r="B44" s="381"/>
      <c r="C44" s="382" t="s">
        <v>1013</v>
      </c>
      <c r="D44" s="132" t="s">
        <v>1080</v>
      </c>
      <c r="E44" s="54"/>
      <c r="F44" s="54" t="s">
        <v>1996</v>
      </c>
      <c r="G44" s="54" t="s">
        <v>1175</v>
      </c>
      <c r="H44" s="54" t="s">
        <v>1176</v>
      </c>
      <c r="I44" s="54"/>
      <c r="J44" s="54" t="s">
        <v>1177</v>
      </c>
      <c r="K44" s="54" t="s">
        <v>1997</v>
      </c>
      <c r="L44" s="54" t="s">
        <v>1178</v>
      </c>
      <c r="M44" s="54" t="s">
        <v>1179</v>
      </c>
      <c r="N44" s="54"/>
      <c r="O44" s="54"/>
    </row>
    <row r="45" spans="2:15" ht="29">
      <c r="B45" s="381"/>
      <c r="C45" s="382"/>
      <c r="D45" s="132" t="s">
        <v>1081</v>
      </c>
      <c r="E45" s="54"/>
      <c r="F45" s="54" t="s">
        <v>1998</v>
      </c>
      <c r="G45" s="54"/>
      <c r="H45" s="54"/>
      <c r="I45" s="54"/>
      <c r="J45" s="54"/>
      <c r="K45" s="54"/>
      <c r="L45" s="54"/>
      <c r="M45" s="54"/>
      <c r="N45" s="54"/>
      <c r="O45" s="54"/>
    </row>
    <row r="46" spans="2:15">
      <c r="B46" s="381"/>
      <c r="C46" s="382"/>
      <c r="D46" s="132" t="s">
        <v>1082</v>
      </c>
    </row>
    <row r="47" spans="2:15" ht="101.5">
      <c r="B47" s="381"/>
      <c r="C47" s="382"/>
      <c r="D47" s="132" t="s">
        <v>1083</v>
      </c>
      <c r="F47" s="54" t="s">
        <v>1180</v>
      </c>
      <c r="G47" t="s">
        <v>1999</v>
      </c>
      <c r="I47" s="54" t="s">
        <v>1181</v>
      </c>
      <c r="J47" s="54" t="s">
        <v>1182</v>
      </c>
      <c r="K47" s="54" t="s">
        <v>2000</v>
      </c>
      <c r="L47" s="54" t="s">
        <v>1183</v>
      </c>
      <c r="M47" s="54"/>
      <c r="N47" s="54"/>
      <c r="O47" s="54"/>
    </row>
    <row r="48" spans="2:15" ht="58">
      <c r="B48" s="381"/>
      <c r="C48" s="382"/>
      <c r="D48" s="132" t="s">
        <v>1084</v>
      </c>
      <c r="F48" s="54" t="s">
        <v>1184</v>
      </c>
    </row>
    <row r="49" spans="2:15" ht="29">
      <c r="B49" s="381"/>
      <c r="C49" s="382"/>
      <c r="D49" s="132" t="s">
        <v>1017</v>
      </c>
      <c r="F49" s="54" t="s">
        <v>1185</v>
      </c>
    </row>
    <row r="50" spans="2:15" ht="29">
      <c r="B50" s="381"/>
      <c r="C50" s="382"/>
      <c r="D50" s="132" t="s">
        <v>1085</v>
      </c>
      <c r="K50" s="54" t="s">
        <v>2001</v>
      </c>
      <c r="L50" s="54"/>
      <c r="M50" s="54"/>
      <c r="N50" s="54"/>
      <c r="O50" s="54"/>
    </row>
    <row r="51" spans="2:15" ht="43.5">
      <c r="B51" s="381"/>
      <c r="C51" s="382"/>
      <c r="D51" s="132" t="s">
        <v>1086</v>
      </c>
      <c r="F51" s="54" t="s">
        <v>1186</v>
      </c>
    </row>
    <row r="52" spans="2:15">
      <c r="B52" s="381"/>
      <c r="C52" s="382"/>
      <c r="D52" s="132" t="s">
        <v>1087</v>
      </c>
    </row>
    <row r="53" spans="2:15">
      <c r="B53" s="381"/>
      <c r="C53" s="382"/>
      <c r="D53" s="132" t="s">
        <v>1088</v>
      </c>
    </row>
    <row r="54" spans="2:15">
      <c r="B54" s="381"/>
      <c r="C54" s="382"/>
      <c r="D54" s="132" t="s">
        <v>1089</v>
      </c>
    </row>
    <row r="55" spans="2:15" ht="87">
      <c r="D55" s="147" t="s">
        <v>1187</v>
      </c>
      <c r="F55" s="54" t="s">
        <v>1188</v>
      </c>
    </row>
    <row r="56" spans="2:15" ht="409.5">
      <c r="D56" s="147" t="s">
        <v>1013</v>
      </c>
      <c r="K56" s="54" t="s">
        <v>1189</v>
      </c>
      <c r="L56" s="54"/>
      <c r="M56" s="54"/>
      <c r="N56" s="54"/>
      <c r="O56" s="54"/>
    </row>
  </sheetData>
  <mergeCells count="6">
    <mergeCell ref="B5:D5"/>
    <mergeCell ref="C7:C13"/>
    <mergeCell ref="C14:C34"/>
    <mergeCell ref="C35:C43"/>
    <mergeCell ref="B44:B54"/>
    <mergeCell ref="C44:C5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D50"/>
  <sheetViews>
    <sheetView workbookViewId="0">
      <pane xSplit="3" ySplit="6" topLeftCell="D48" activePane="bottomRight" state="frozen"/>
      <selection pane="topRight" activeCell="D1" sqref="D1"/>
      <selection pane="bottomLeft" activeCell="A7" sqref="A7"/>
      <selection pane="bottomRight" activeCell="D48" sqref="D48"/>
    </sheetView>
  </sheetViews>
  <sheetFormatPr defaultColWidth="11.453125" defaultRowHeight="14.5" outlineLevelCol="1"/>
  <cols>
    <col min="1" max="1" width="28" style="17" customWidth="1"/>
    <col min="2" max="2" width="34.6328125" style="17" customWidth="1"/>
    <col min="3" max="3" width="17.36328125" style="8" customWidth="1"/>
    <col min="4" max="4" width="158.6328125" style="17" customWidth="1" outlineLevel="1"/>
    <col min="5" max="5" width="76.81640625" customWidth="1"/>
  </cols>
  <sheetData>
    <row r="1" spans="1:4">
      <c r="D1" s="291"/>
    </row>
    <row r="5" spans="1:4" ht="15.5">
      <c r="A5" s="357" t="s">
        <v>544</v>
      </c>
      <c r="B5" s="358"/>
      <c r="C5" s="359"/>
      <c r="D5" s="292"/>
    </row>
    <row r="6" spans="1:4" ht="31">
      <c r="A6" s="1" t="s">
        <v>545</v>
      </c>
      <c r="B6" s="1" t="s">
        <v>3</v>
      </c>
      <c r="C6" s="28" t="s">
        <v>4</v>
      </c>
      <c r="D6" s="120" t="s">
        <v>1190</v>
      </c>
    </row>
    <row r="7" spans="1:4" ht="43.5">
      <c r="A7" s="360" t="s">
        <v>547</v>
      </c>
      <c r="B7" s="42" t="s">
        <v>11</v>
      </c>
      <c r="C7" s="3" t="s">
        <v>12</v>
      </c>
      <c r="D7" s="111"/>
    </row>
    <row r="8" spans="1:4" ht="29">
      <c r="A8" s="361"/>
      <c r="B8" s="4"/>
      <c r="C8" s="3" t="s">
        <v>13</v>
      </c>
      <c r="D8" s="111"/>
    </row>
    <row r="9" spans="1:4">
      <c r="A9" s="361"/>
      <c r="B9" s="4"/>
      <c r="C9" s="3" t="s">
        <v>14</v>
      </c>
      <c r="D9" s="111"/>
    </row>
    <row r="10" spans="1:4">
      <c r="A10" s="361"/>
      <c r="B10" s="4"/>
      <c r="C10" s="3" t="s">
        <v>15</v>
      </c>
      <c r="D10" s="111"/>
    </row>
    <row r="11" spans="1:4" ht="72.5">
      <c r="A11" s="361"/>
      <c r="B11" s="14" t="s">
        <v>16</v>
      </c>
      <c r="C11" s="3" t="s">
        <v>17</v>
      </c>
      <c r="D11" s="111"/>
    </row>
    <row r="12" spans="1:4" ht="101.5">
      <c r="A12" s="361"/>
      <c r="B12" s="15"/>
      <c r="C12" s="3" t="s">
        <v>18</v>
      </c>
      <c r="D12" s="111"/>
    </row>
    <row r="13" spans="1:4" ht="304.5">
      <c r="A13" s="361"/>
      <c r="B13" s="15"/>
      <c r="C13" s="3" t="s">
        <v>19</v>
      </c>
      <c r="D13" s="111" t="s">
        <v>1191</v>
      </c>
    </row>
    <row r="14" spans="1:4" ht="188.5">
      <c r="A14" s="361"/>
      <c r="B14" s="15"/>
      <c r="C14" s="3" t="s">
        <v>20</v>
      </c>
      <c r="D14" s="111" t="s">
        <v>1192</v>
      </c>
    </row>
    <row r="15" spans="1:4" ht="43.5">
      <c r="A15" s="361"/>
      <c r="B15" s="15"/>
      <c r="C15" s="3" t="s">
        <v>21</v>
      </c>
      <c r="D15" s="111"/>
    </row>
    <row r="16" spans="1:4" ht="87">
      <c r="A16" s="361"/>
      <c r="B16" s="15"/>
      <c r="C16" s="3" t="s">
        <v>22</v>
      </c>
      <c r="D16" s="111" t="s">
        <v>1816</v>
      </c>
    </row>
    <row r="17" spans="1:4" ht="43.5">
      <c r="A17" s="361"/>
      <c r="B17" s="5" t="s">
        <v>23</v>
      </c>
      <c r="C17" s="3" t="s">
        <v>24</v>
      </c>
    </row>
    <row r="18" spans="1:4" ht="58">
      <c r="A18" s="361"/>
      <c r="B18" s="2"/>
      <c r="C18" s="3" t="s">
        <v>25</v>
      </c>
      <c r="D18" s="111"/>
    </row>
    <row r="19" spans="1:4" ht="58">
      <c r="A19" s="361"/>
      <c r="B19" s="2"/>
      <c r="C19" s="3" t="s">
        <v>26</v>
      </c>
      <c r="D19" s="111"/>
    </row>
    <row r="20" spans="1:4" ht="87">
      <c r="A20" s="361"/>
      <c r="B20" s="2"/>
      <c r="C20" s="3" t="s">
        <v>27</v>
      </c>
      <c r="D20" s="111"/>
    </row>
    <row r="21" spans="1:4" ht="58">
      <c r="A21" s="361"/>
      <c r="B21" s="2"/>
      <c r="C21" s="3" t="s">
        <v>28</v>
      </c>
      <c r="D21" s="111"/>
    </row>
    <row r="22" spans="1:4" ht="29">
      <c r="A22" s="361"/>
      <c r="B22" s="2"/>
      <c r="C22" s="3" t="s">
        <v>29</v>
      </c>
      <c r="D22" s="111"/>
    </row>
    <row r="23" spans="1:4" ht="29">
      <c r="A23" s="361"/>
      <c r="B23" s="2"/>
      <c r="C23" s="3" t="s">
        <v>30</v>
      </c>
      <c r="D23" s="111"/>
    </row>
    <row r="24" spans="1:4" ht="29">
      <c r="A24" s="362" t="s">
        <v>581</v>
      </c>
      <c r="B24" s="42" t="s">
        <v>11</v>
      </c>
      <c r="C24" s="3" t="s">
        <v>31</v>
      </c>
      <c r="D24" s="111"/>
    </row>
    <row r="25" spans="1:4" ht="29">
      <c r="A25" s="362"/>
      <c r="B25" s="6"/>
      <c r="C25" s="3" t="s">
        <v>32</v>
      </c>
      <c r="D25" s="111"/>
    </row>
    <row r="26" spans="1:4">
      <c r="A26" s="362"/>
      <c r="B26" s="6"/>
      <c r="C26" s="3" t="s">
        <v>33</v>
      </c>
      <c r="D26" s="111"/>
    </row>
    <row r="27" spans="1:4" ht="29">
      <c r="A27" s="362"/>
      <c r="B27" s="6"/>
      <c r="C27" s="3" t="s">
        <v>34</v>
      </c>
      <c r="D27" s="111"/>
    </row>
    <row r="28" spans="1:4" ht="58">
      <c r="A28" s="362"/>
      <c r="B28" s="16" t="s">
        <v>35</v>
      </c>
      <c r="C28" s="3" t="s">
        <v>36</v>
      </c>
      <c r="D28" s="111"/>
    </row>
    <row r="29" spans="1:4" ht="58">
      <c r="A29" s="362"/>
      <c r="B29" s="16"/>
      <c r="C29" s="3" t="s">
        <v>37</v>
      </c>
      <c r="D29" s="111"/>
    </row>
    <row r="30" spans="1:4" ht="43.5">
      <c r="A30" s="362"/>
      <c r="B30" s="16"/>
      <c r="C30" s="3" t="s">
        <v>38</v>
      </c>
      <c r="D30" s="111"/>
    </row>
    <row r="31" spans="1:4">
      <c r="A31" s="362"/>
      <c r="B31" s="16"/>
      <c r="C31" s="3" t="s">
        <v>39</v>
      </c>
      <c r="D31" s="111"/>
    </row>
    <row r="32" spans="1:4">
      <c r="A32" s="362"/>
      <c r="B32" s="16"/>
      <c r="C32" s="3" t="s">
        <v>40</v>
      </c>
      <c r="D32" s="111"/>
    </row>
    <row r="33" spans="1:4">
      <c r="A33" s="362"/>
      <c r="B33" s="16"/>
      <c r="C33" s="3" t="s">
        <v>41</v>
      </c>
      <c r="D33" s="111"/>
    </row>
    <row r="34" spans="1:4" ht="29">
      <c r="A34" s="363" t="s">
        <v>599</v>
      </c>
      <c r="B34" s="42" t="s">
        <v>11</v>
      </c>
      <c r="C34" s="3" t="s">
        <v>42</v>
      </c>
      <c r="D34" s="111"/>
    </row>
    <row r="35" spans="1:4" ht="43.5">
      <c r="A35" s="363"/>
      <c r="B35" s="42"/>
      <c r="C35" s="3" t="s">
        <v>43</v>
      </c>
      <c r="D35" s="111"/>
    </row>
    <row r="36" spans="1:4" ht="58">
      <c r="A36" s="363"/>
      <c r="B36" s="42"/>
      <c r="C36" s="3" t="s">
        <v>44</v>
      </c>
      <c r="D36" s="111"/>
    </row>
    <row r="37" spans="1:4" ht="43.5">
      <c r="A37" s="363"/>
      <c r="B37" s="42"/>
      <c r="C37" s="3" t="s">
        <v>45</v>
      </c>
      <c r="D37" s="111"/>
    </row>
    <row r="38" spans="1:4" ht="29">
      <c r="A38" s="363"/>
      <c r="B38" s="42"/>
      <c r="C38" s="3" t="s">
        <v>46</v>
      </c>
      <c r="D38" s="111"/>
    </row>
    <row r="39" spans="1:4" ht="29">
      <c r="A39" s="363"/>
      <c r="B39" s="42"/>
      <c r="C39" s="3" t="s">
        <v>47</v>
      </c>
      <c r="D39" s="111"/>
    </row>
    <row r="40" spans="1:4" ht="29">
      <c r="A40" s="363"/>
      <c r="B40" s="42"/>
      <c r="C40" s="3" t="s">
        <v>48</v>
      </c>
      <c r="D40" s="111"/>
    </row>
    <row r="41" spans="1:4" ht="29">
      <c r="A41" s="363"/>
      <c r="B41" s="42"/>
      <c r="C41" s="3" t="s">
        <v>49</v>
      </c>
      <c r="D41" s="111"/>
    </row>
    <row r="42" spans="1:4" ht="29">
      <c r="A42" s="363"/>
      <c r="B42" s="16" t="s">
        <v>35</v>
      </c>
      <c r="C42" s="3" t="s">
        <v>50</v>
      </c>
      <c r="D42" s="33"/>
    </row>
    <row r="43" spans="1:4" ht="29">
      <c r="A43" s="53" t="s">
        <v>610</v>
      </c>
      <c r="B43" s="17" t="s">
        <v>51</v>
      </c>
      <c r="C43" s="98" t="s">
        <v>52</v>
      </c>
      <c r="D43" s="33"/>
    </row>
    <row r="44" spans="1:4" ht="409.5">
      <c r="A44" s="53"/>
      <c r="B44" s="17" t="s">
        <v>51</v>
      </c>
      <c r="C44" s="98" t="s">
        <v>53</v>
      </c>
      <c r="D44" s="18" t="s">
        <v>2021</v>
      </c>
    </row>
    <row r="45" spans="1:4">
      <c r="A45" s="53"/>
      <c r="B45" s="17" t="s">
        <v>51</v>
      </c>
      <c r="C45" s="8" t="s">
        <v>54</v>
      </c>
      <c r="D45" s="33"/>
    </row>
    <row r="46" spans="1:4" ht="29">
      <c r="A46" s="53"/>
      <c r="C46" s="98" t="s">
        <v>983</v>
      </c>
      <c r="D46" s="7"/>
    </row>
    <row r="47" spans="1:4" ht="409.5">
      <c r="A47" s="53"/>
      <c r="B47" s="17" t="s">
        <v>51</v>
      </c>
      <c r="C47" s="8" t="s">
        <v>1013</v>
      </c>
      <c r="D47" s="7" t="s">
        <v>2022</v>
      </c>
    </row>
    <row r="48" spans="1:4" ht="409.5">
      <c r="A48" s="53"/>
      <c r="B48" s="17" t="s">
        <v>51</v>
      </c>
      <c r="C48" s="98" t="s">
        <v>1015</v>
      </c>
      <c r="D48" s="7" t="s">
        <v>2023</v>
      </c>
    </row>
    <row r="49" spans="1:4" ht="174">
      <c r="A49" s="53"/>
      <c r="B49" s="17" t="s">
        <v>51</v>
      </c>
      <c r="C49" s="98" t="s">
        <v>1017</v>
      </c>
      <c r="D49" s="7" t="s">
        <v>2024</v>
      </c>
    </row>
    <row r="50" spans="1:4">
      <c r="C50" s="8" t="s">
        <v>1018</v>
      </c>
    </row>
  </sheetData>
  <mergeCells count="4">
    <mergeCell ref="A5:C5"/>
    <mergeCell ref="A7:A23"/>
    <mergeCell ref="A24:A33"/>
    <mergeCell ref="A34:A4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Z57"/>
  <sheetViews>
    <sheetView topLeftCell="C3" zoomScale="80" zoomScaleNormal="80" workbookViewId="0">
      <pane xSplit="2" ySplit="4" topLeftCell="Q36" activePane="bottomRight" state="frozen"/>
      <selection pane="topRight" activeCell="C7" sqref="C7"/>
      <selection pane="bottomLeft" activeCell="C7" sqref="C7"/>
      <selection pane="bottomRight" activeCell="R37" sqref="R37"/>
    </sheetView>
  </sheetViews>
  <sheetFormatPr defaultColWidth="8.81640625" defaultRowHeight="14.5"/>
  <cols>
    <col min="2" max="3" width="35.81640625" style="17" customWidth="1"/>
    <col min="4" max="4" width="42.453125" style="8" customWidth="1"/>
    <col min="5" max="5" width="94.6328125" style="274" hidden="1" customWidth="1"/>
    <col min="6" max="9" width="80.453125" style="274" hidden="1" customWidth="1"/>
    <col min="10" max="14" width="80.453125" style="134" customWidth="1"/>
    <col min="15" max="15" width="101.453125" style="134" customWidth="1"/>
    <col min="16" max="16" width="80.453125" style="134" customWidth="1"/>
    <col min="17" max="17" width="95.81640625" style="134" customWidth="1"/>
    <col min="18" max="26" width="80.453125" style="134" customWidth="1"/>
  </cols>
  <sheetData>
    <row r="3" spans="2:26" ht="9" customHeight="1">
      <c r="E3" s="271"/>
      <c r="F3" s="271"/>
      <c r="G3" s="271"/>
      <c r="H3" s="271"/>
      <c r="I3" s="271"/>
      <c r="J3" s="99"/>
      <c r="K3" s="99"/>
      <c r="L3" s="99"/>
      <c r="M3" s="99"/>
      <c r="N3" s="99"/>
      <c r="O3" s="99"/>
      <c r="P3" s="99"/>
      <c r="Q3" s="99"/>
      <c r="R3" s="99"/>
      <c r="S3" s="99"/>
      <c r="T3" s="99"/>
      <c r="U3" s="99"/>
      <c r="V3" s="99"/>
      <c r="W3" s="99"/>
      <c r="X3" s="99"/>
      <c r="Y3" s="99"/>
      <c r="Z3" s="99"/>
    </row>
    <row r="5" spans="2:26" ht="15.5">
      <c r="B5" s="357" t="s">
        <v>544</v>
      </c>
      <c r="C5" s="358"/>
      <c r="D5" s="359"/>
      <c r="E5" s="272"/>
      <c r="F5" s="272"/>
      <c r="G5" s="272"/>
      <c r="H5" s="272"/>
      <c r="I5" s="272"/>
      <c r="J5" s="285"/>
      <c r="K5" s="285"/>
      <c r="L5" s="285"/>
      <c r="M5" s="285"/>
      <c r="N5" s="285"/>
      <c r="O5" s="285"/>
      <c r="P5" s="285"/>
      <c r="Q5" s="285"/>
      <c r="R5" s="285"/>
      <c r="S5" s="285"/>
      <c r="T5" s="285"/>
      <c r="U5" s="285"/>
      <c r="V5" s="285"/>
      <c r="W5" s="285"/>
      <c r="X5" s="285"/>
      <c r="Y5" s="285"/>
      <c r="Z5" s="285"/>
    </row>
    <row r="6" spans="2:26" s="142" customFormat="1" ht="15.5">
      <c r="B6" s="1"/>
      <c r="C6" s="122" t="s">
        <v>3</v>
      </c>
      <c r="D6" s="28" t="s">
        <v>4</v>
      </c>
      <c r="E6" s="273" t="s">
        <v>1193</v>
      </c>
      <c r="F6" s="276" t="s">
        <v>1194</v>
      </c>
      <c r="G6" s="276" t="s">
        <v>1195</v>
      </c>
      <c r="H6" s="280" t="s">
        <v>1196</v>
      </c>
      <c r="I6" s="280" t="s">
        <v>1197</v>
      </c>
      <c r="J6" s="286" t="s">
        <v>1198</v>
      </c>
      <c r="K6" s="286" t="s">
        <v>1199</v>
      </c>
      <c r="L6" s="286" t="s">
        <v>1200</v>
      </c>
      <c r="M6" s="286" t="s">
        <v>1201</v>
      </c>
      <c r="N6" s="286" t="s">
        <v>509</v>
      </c>
      <c r="O6" s="286" t="s">
        <v>1202</v>
      </c>
      <c r="P6" s="286" t="s">
        <v>1203</v>
      </c>
      <c r="Q6" s="286" t="s">
        <v>519</v>
      </c>
      <c r="R6" s="286" t="s">
        <v>524</v>
      </c>
      <c r="S6" s="286" t="s">
        <v>2041</v>
      </c>
      <c r="T6" s="286" t="s">
        <v>1204</v>
      </c>
      <c r="U6" s="286" t="s">
        <v>1205</v>
      </c>
      <c r="V6" s="286" t="s">
        <v>1206</v>
      </c>
      <c r="W6" s="286" t="s">
        <v>539</v>
      </c>
      <c r="X6" s="286" t="s">
        <v>1818</v>
      </c>
      <c r="Y6" s="286" t="s">
        <v>1821</v>
      </c>
      <c r="Z6" s="286" t="s">
        <v>1830</v>
      </c>
    </row>
    <row r="7" spans="2:26" ht="409.5">
      <c r="B7" s="126"/>
      <c r="C7" s="377" t="s">
        <v>1023</v>
      </c>
      <c r="D7" s="123" t="s">
        <v>1024</v>
      </c>
      <c r="F7" s="275" t="s">
        <v>2042</v>
      </c>
      <c r="G7" s="275" t="s">
        <v>1207</v>
      </c>
      <c r="H7" s="275" t="s">
        <v>1208</v>
      </c>
      <c r="I7" s="275"/>
      <c r="J7" s="121"/>
      <c r="K7" s="121"/>
      <c r="L7" s="121"/>
      <c r="M7" s="121"/>
      <c r="N7" s="121"/>
      <c r="O7" s="121" t="s">
        <v>2043</v>
      </c>
      <c r="P7" s="121" t="s">
        <v>2044</v>
      </c>
      <c r="R7" s="121" t="s">
        <v>2045</v>
      </c>
      <c r="S7" s="54" t="s">
        <v>1209</v>
      </c>
      <c r="T7" s="54" t="s">
        <v>1210</v>
      </c>
      <c r="U7" s="54" t="s">
        <v>1211</v>
      </c>
      <c r="V7" s="54" t="s">
        <v>1212</v>
      </c>
      <c r="W7" s="54" t="s">
        <v>1213</v>
      </c>
      <c r="X7" s="54"/>
      <c r="Y7" s="54"/>
      <c r="Z7" s="7" t="s">
        <v>1846</v>
      </c>
    </row>
    <row r="8" spans="2:26" ht="377">
      <c r="B8" s="127"/>
      <c r="C8" s="377"/>
      <c r="D8" s="123" t="s">
        <v>1025</v>
      </c>
      <c r="E8" s="275" t="s">
        <v>1214</v>
      </c>
      <c r="F8" s="275" t="s">
        <v>1215</v>
      </c>
      <c r="G8" s="275" t="s">
        <v>1216</v>
      </c>
      <c r="H8" s="275" t="s">
        <v>2046</v>
      </c>
      <c r="I8" s="275"/>
      <c r="J8" s="121"/>
      <c r="K8" s="121"/>
      <c r="L8" s="121"/>
      <c r="M8" s="121"/>
      <c r="N8" s="121"/>
      <c r="O8" s="121" t="s">
        <v>2043</v>
      </c>
      <c r="P8" s="121" t="s">
        <v>2044</v>
      </c>
      <c r="Q8" s="121"/>
      <c r="R8" s="121" t="s">
        <v>2047</v>
      </c>
      <c r="S8" s="54" t="s">
        <v>1209</v>
      </c>
      <c r="T8" s="54" t="s">
        <v>1210</v>
      </c>
      <c r="U8" s="54" t="s">
        <v>1211</v>
      </c>
      <c r="V8" s="54" t="s">
        <v>1212</v>
      </c>
      <c r="W8" s="54" t="s">
        <v>1217</v>
      </c>
      <c r="X8" s="54"/>
      <c r="Y8" s="54"/>
      <c r="Z8" s="54" t="s">
        <v>1847</v>
      </c>
    </row>
    <row r="9" spans="2:26" ht="377">
      <c r="B9" s="127"/>
      <c r="C9" s="377"/>
      <c r="D9" s="123" t="s">
        <v>1026</v>
      </c>
      <c r="G9" s="275" t="s">
        <v>1218</v>
      </c>
      <c r="O9" s="121" t="s">
        <v>2048</v>
      </c>
      <c r="P9" s="121" t="s">
        <v>2044</v>
      </c>
      <c r="R9" s="121" t="s">
        <v>2049</v>
      </c>
      <c r="S9" s="54" t="s">
        <v>1219</v>
      </c>
      <c r="T9" s="54" t="s">
        <v>1210</v>
      </c>
      <c r="U9" s="54" t="s">
        <v>1211</v>
      </c>
      <c r="V9" s="54" t="s">
        <v>1212</v>
      </c>
      <c r="W9" s="54" t="s">
        <v>1217</v>
      </c>
      <c r="X9" s="54"/>
      <c r="Y9" s="54"/>
      <c r="Z9" s="54" t="s">
        <v>1845</v>
      </c>
    </row>
    <row r="10" spans="2:26" ht="333.5">
      <c r="B10" s="127"/>
      <c r="C10" s="377"/>
      <c r="D10" s="123" t="s">
        <v>1027</v>
      </c>
      <c r="O10" s="121" t="s">
        <v>2043</v>
      </c>
      <c r="P10" s="121" t="s">
        <v>2044</v>
      </c>
      <c r="R10" s="121" t="s">
        <v>2047</v>
      </c>
      <c r="S10" s="54" t="s">
        <v>1219</v>
      </c>
      <c r="T10" s="54"/>
      <c r="U10" s="54" t="s">
        <v>1211</v>
      </c>
      <c r="V10" s="54"/>
      <c r="W10" s="54"/>
      <c r="X10" s="54"/>
      <c r="Y10" s="54"/>
      <c r="Z10" s="54"/>
    </row>
    <row r="11" spans="2:26" ht="409.5">
      <c r="B11" s="127"/>
      <c r="C11" s="377"/>
      <c r="D11" s="123" t="s">
        <v>1028</v>
      </c>
      <c r="O11" s="121" t="s">
        <v>2043</v>
      </c>
      <c r="P11" s="121" t="s">
        <v>2044</v>
      </c>
      <c r="R11" s="121" t="s">
        <v>2047</v>
      </c>
      <c r="S11" s="54" t="s">
        <v>1219</v>
      </c>
      <c r="T11" s="54"/>
      <c r="U11" s="54"/>
      <c r="V11" s="54"/>
      <c r="W11" s="54"/>
      <c r="X11" s="54" t="s">
        <v>2050</v>
      </c>
      <c r="Y11" s="54"/>
      <c r="Z11" s="54"/>
    </row>
    <row r="12" spans="2:26" ht="203">
      <c r="B12" s="127"/>
      <c r="C12" s="377"/>
      <c r="D12" s="123" t="s">
        <v>1029</v>
      </c>
      <c r="O12" s="121" t="s">
        <v>2043</v>
      </c>
      <c r="P12" s="121" t="s">
        <v>2044</v>
      </c>
      <c r="R12" s="121" t="s">
        <v>2047</v>
      </c>
      <c r="S12" s="54" t="s">
        <v>1219</v>
      </c>
      <c r="T12" s="54"/>
      <c r="U12" s="54"/>
      <c r="V12" s="54"/>
      <c r="W12" s="54"/>
      <c r="X12" s="54"/>
      <c r="Y12" s="54"/>
      <c r="Z12" s="54"/>
    </row>
    <row r="13" spans="2:26" ht="203">
      <c r="B13" s="127"/>
      <c r="C13" s="377"/>
      <c r="D13" s="123" t="s">
        <v>1030</v>
      </c>
      <c r="O13" s="121" t="s">
        <v>2043</v>
      </c>
      <c r="P13" s="121" t="s">
        <v>2044</v>
      </c>
      <c r="R13" s="121" t="s">
        <v>2047</v>
      </c>
      <c r="S13" s="54" t="s">
        <v>1219</v>
      </c>
      <c r="T13" s="54"/>
      <c r="U13" s="54"/>
      <c r="V13" s="54"/>
      <c r="W13" s="54"/>
      <c r="X13" s="54"/>
      <c r="Y13" s="54"/>
      <c r="Z13" s="54"/>
    </row>
    <row r="14" spans="2:26" ht="217.5">
      <c r="B14" s="128"/>
      <c r="C14" s="378" t="s">
        <v>1031</v>
      </c>
      <c r="D14" s="124" t="s">
        <v>1032</v>
      </c>
      <c r="E14" s="275"/>
      <c r="G14" s="275" t="s">
        <v>1220</v>
      </c>
      <c r="H14" s="275" t="s">
        <v>1221</v>
      </c>
      <c r="I14" s="275"/>
      <c r="J14" s="121"/>
      <c r="K14" s="121"/>
      <c r="L14" s="121"/>
      <c r="M14" s="121"/>
      <c r="N14" s="121"/>
      <c r="O14" s="121" t="s">
        <v>1222</v>
      </c>
      <c r="P14" s="121" t="s">
        <v>2051</v>
      </c>
      <c r="Q14" s="121"/>
      <c r="R14" s="121" t="s">
        <v>1223</v>
      </c>
      <c r="S14" s="54" t="s">
        <v>1224</v>
      </c>
      <c r="T14" s="54"/>
      <c r="U14" s="54" t="s">
        <v>1225</v>
      </c>
      <c r="V14" s="54" t="s">
        <v>1226</v>
      </c>
      <c r="W14" s="7" t="s">
        <v>1227</v>
      </c>
      <c r="X14" s="7"/>
      <c r="Y14" s="7"/>
      <c r="Z14" s="7" t="s">
        <v>1831</v>
      </c>
    </row>
    <row r="15" spans="2:26" ht="217.5">
      <c r="B15" s="128"/>
      <c r="C15" s="378"/>
      <c r="D15" s="124" t="s">
        <v>1033</v>
      </c>
      <c r="E15" s="275"/>
      <c r="F15" s="275"/>
      <c r="O15" s="121" t="s">
        <v>1222</v>
      </c>
      <c r="P15" s="121" t="s">
        <v>2051</v>
      </c>
      <c r="R15" s="121" t="s">
        <v>1223</v>
      </c>
      <c r="S15" s="54" t="s">
        <v>1224</v>
      </c>
      <c r="T15" s="54"/>
      <c r="U15" s="54" t="s">
        <v>1225</v>
      </c>
      <c r="V15" s="54" t="s">
        <v>1226</v>
      </c>
      <c r="W15" s="7" t="s">
        <v>1227</v>
      </c>
      <c r="X15" s="7"/>
      <c r="Y15" s="7"/>
      <c r="Z15" s="7" t="s">
        <v>1835</v>
      </c>
    </row>
    <row r="16" spans="2:26" ht="217.5">
      <c r="B16" s="128"/>
      <c r="C16" s="378"/>
      <c r="D16" s="124" t="s">
        <v>1034</v>
      </c>
      <c r="O16" s="121" t="s">
        <v>1222</v>
      </c>
      <c r="P16" s="121" t="s">
        <v>2051</v>
      </c>
      <c r="R16" s="121" t="s">
        <v>1223</v>
      </c>
      <c r="S16" s="54" t="s">
        <v>1224</v>
      </c>
      <c r="T16" s="54"/>
      <c r="U16" s="54" t="s">
        <v>1225</v>
      </c>
      <c r="V16" s="54" t="s">
        <v>1226</v>
      </c>
      <c r="W16" s="7" t="s">
        <v>1227</v>
      </c>
      <c r="X16" s="7"/>
      <c r="Y16" s="7"/>
      <c r="Z16" s="7" t="s">
        <v>1834</v>
      </c>
    </row>
    <row r="17" spans="2:26" ht="217.5">
      <c r="B17" s="128"/>
      <c r="C17" s="378"/>
      <c r="D17" s="124" t="s">
        <v>1035</v>
      </c>
      <c r="E17" s="275"/>
      <c r="O17" s="121" t="s">
        <v>1222</v>
      </c>
      <c r="P17" s="121" t="s">
        <v>2051</v>
      </c>
      <c r="R17" s="121" t="s">
        <v>1223</v>
      </c>
      <c r="S17" s="54" t="s">
        <v>1224</v>
      </c>
      <c r="T17" s="54"/>
      <c r="U17" s="54" t="s">
        <v>1225</v>
      </c>
      <c r="V17" s="54" t="s">
        <v>1226</v>
      </c>
      <c r="W17" s="7" t="s">
        <v>1227</v>
      </c>
      <c r="X17" s="7"/>
      <c r="Y17" s="7"/>
      <c r="Z17" s="7"/>
    </row>
    <row r="18" spans="2:26" ht="217.5">
      <c r="B18" s="128"/>
      <c r="C18" s="378"/>
      <c r="D18" s="124" t="s">
        <v>1036</v>
      </c>
      <c r="E18" s="274" t="s">
        <v>1228</v>
      </c>
      <c r="F18" s="275" t="s">
        <v>1229</v>
      </c>
      <c r="G18" s="275"/>
      <c r="H18" s="275"/>
      <c r="I18" s="275"/>
      <c r="J18" s="121"/>
      <c r="K18" s="121"/>
      <c r="L18" s="121"/>
      <c r="M18" s="121"/>
      <c r="N18" s="121"/>
      <c r="O18" s="121" t="s">
        <v>1230</v>
      </c>
      <c r="P18" s="121" t="s">
        <v>2051</v>
      </c>
      <c r="Q18" s="121"/>
      <c r="R18" s="121" t="s">
        <v>1223</v>
      </c>
      <c r="S18" s="54" t="s">
        <v>1224</v>
      </c>
      <c r="T18" s="54"/>
      <c r="U18" s="54" t="s">
        <v>1225</v>
      </c>
      <c r="V18" s="54" t="s">
        <v>1231</v>
      </c>
      <c r="W18" s="7" t="s">
        <v>1232</v>
      </c>
      <c r="X18" s="7"/>
      <c r="Y18" s="7"/>
      <c r="Z18" s="7" t="s">
        <v>1836</v>
      </c>
    </row>
    <row r="19" spans="2:26" ht="217.5">
      <c r="B19" s="128"/>
      <c r="C19" s="378"/>
      <c r="D19" s="124" t="s">
        <v>1040</v>
      </c>
      <c r="G19" s="275"/>
      <c r="H19" s="275"/>
      <c r="I19" s="275"/>
      <c r="J19" s="121"/>
      <c r="K19" s="121"/>
      <c r="L19" s="121"/>
      <c r="M19" s="121"/>
      <c r="N19" s="121"/>
      <c r="O19" s="121" t="s">
        <v>1222</v>
      </c>
      <c r="P19" s="121" t="s">
        <v>2051</v>
      </c>
      <c r="Q19" s="121"/>
      <c r="R19" s="121" t="s">
        <v>1233</v>
      </c>
      <c r="S19" s="54" t="s">
        <v>1224</v>
      </c>
      <c r="T19" s="54"/>
      <c r="U19" s="54" t="s">
        <v>1225</v>
      </c>
      <c r="V19" s="54" t="s">
        <v>1226</v>
      </c>
      <c r="W19" s="7" t="s">
        <v>1227</v>
      </c>
      <c r="X19" s="7"/>
      <c r="Y19" s="7"/>
      <c r="Z19" s="7" t="s">
        <v>1833</v>
      </c>
    </row>
    <row r="20" spans="2:26" ht="246.5">
      <c r="B20" s="128"/>
      <c r="C20" s="378"/>
      <c r="D20" s="124" t="s">
        <v>1041</v>
      </c>
      <c r="O20" s="121" t="s">
        <v>1222</v>
      </c>
      <c r="P20" s="121" t="s">
        <v>2051</v>
      </c>
      <c r="R20" s="121" t="s">
        <v>1223</v>
      </c>
      <c r="S20" s="54" t="s">
        <v>1224</v>
      </c>
      <c r="T20" s="54"/>
      <c r="U20" s="54" t="s">
        <v>1225</v>
      </c>
      <c r="V20" s="54" t="s">
        <v>1226</v>
      </c>
      <c r="W20" s="7" t="s">
        <v>1234</v>
      </c>
      <c r="X20" s="7"/>
      <c r="Y20" s="7"/>
      <c r="Z20" s="7" t="s">
        <v>1832</v>
      </c>
    </row>
    <row r="21" spans="2:26" ht="246.5">
      <c r="B21" s="128"/>
      <c r="C21" s="378"/>
      <c r="D21" s="124" t="s">
        <v>1043</v>
      </c>
      <c r="O21" s="121" t="s">
        <v>1235</v>
      </c>
      <c r="P21" s="121" t="s">
        <v>2051</v>
      </c>
      <c r="R21" s="121" t="s">
        <v>1223</v>
      </c>
      <c r="S21" s="54" t="s">
        <v>1236</v>
      </c>
      <c r="T21" s="54"/>
      <c r="U21" s="54" t="s">
        <v>1237</v>
      </c>
      <c r="V21" s="54" t="s">
        <v>1226</v>
      </c>
      <c r="W21" s="7" t="s">
        <v>1234</v>
      </c>
      <c r="X21" s="7"/>
      <c r="Y21" s="7"/>
      <c r="Z21" s="7" t="s">
        <v>1839</v>
      </c>
    </row>
    <row r="22" spans="2:26" ht="246.5">
      <c r="B22" s="128"/>
      <c r="C22" s="378"/>
      <c r="D22" s="124" t="s">
        <v>1044</v>
      </c>
      <c r="E22" s="275" t="s">
        <v>1238</v>
      </c>
      <c r="O22" s="121" t="s">
        <v>1239</v>
      </c>
      <c r="P22" s="121" t="s">
        <v>2051</v>
      </c>
      <c r="R22" s="121" t="s">
        <v>1223</v>
      </c>
      <c r="S22" s="54" t="s">
        <v>1240</v>
      </c>
      <c r="T22" s="54"/>
      <c r="U22" s="54" t="s">
        <v>1237</v>
      </c>
      <c r="V22" s="54" t="s">
        <v>1226</v>
      </c>
      <c r="W22" s="7" t="s">
        <v>1234</v>
      </c>
      <c r="X22" s="7"/>
      <c r="Y22" s="7"/>
      <c r="Z22" s="7" t="s">
        <v>1839</v>
      </c>
    </row>
    <row r="23" spans="2:26" ht="217.5">
      <c r="B23" s="128"/>
      <c r="C23" s="378"/>
      <c r="D23" s="124" t="s">
        <v>1045</v>
      </c>
      <c r="F23" s="275"/>
      <c r="G23" s="275"/>
      <c r="H23" s="275"/>
      <c r="I23" s="275"/>
      <c r="J23" s="121"/>
      <c r="K23" s="121"/>
      <c r="L23" s="121"/>
      <c r="M23" s="121"/>
      <c r="N23" s="121"/>
      <c r="O23" s="121" t="s">
        <v>1239</v>
      </c>
      <c r="P23" s="121" t="s">
        <v>2051</v>
      </c>
      <c r="Q23" s="121"/>
      <c r="R23" s="121" t="s">
        <v>1223</v>
      </c>
      <c r="S23" s="54" t="s">
        <v>1240</v>
      </c>
      <c r="T23" s="54"/>
      <c r="U23" s="54" t="s">
        <v>1237</v>
      </c>
      <c r="V23" s="54" t="s">
        <v>1226</v>
      </c>
      <c r="W23" s="7" t="s">
        <v>1227</v>
      </c>
      <c r="X23" s="7"/>
      <c r="Y23" s="7"/>
      <c r="Z23" s="7" t="s">
        <v>1838</v>
      </c>
    </row>
    <row r="24" spans="2:26" ht="95" customHeight="1">
      <c r="B24" s="129"/>
      <c r="C24" s="378"/>
      <c r="D24" s="124" t="s">
        <v>1048</v>
      </c>
      <c r="E24" s="275"/>
      <c r="F24" s="275"/>
      <c r="G24" s="275"/>
      <c r="H24" s="275"/>
      <c r="I24" s="275"/>
      <c r="J24" s="121"/>
      <c r="K24" s="121"/>
      <c r="L24" s="121"/>
      <c r="M24" s="121"/>
      <c r="N24" s="121"/>
      <c r="O24" s="121" t="s">
        <v>1239</v>
      </c>
      <c r="P24" s="121" t="s">
        <v>2051</v>
      </c>
      <c r="Q24" s="121"/>
      <c r="R24" s="121" t="s">
        <v>1223</v>
      </c>
      <c r="S24" s="7" t="s">
        <v>1240</v>
      </c>
      <c r="T24" s="7"/>
      <c r="U24" s="54" t="s">
        <v>1225</v>
      </c>
      <c r="V24" s="54" t="s">
        <v>1226</v>
      </c>
      <c r="W24" s="7" t="s">
        <v>1227</v>
      </c>
      <c r="X24" s="7"/>
      <c r="Y24" s="7"/>
      <c r="Z24" s="7" t="s">
        <v>1837</v>
      </c>
    </row>
    <row r="25" spans="2:26" ht="150" customHeight="1">
      <c r="B25" s="129"/>
      <c r="C25" s="378"/>
      <c r="D25" s="124" t="s">
        <v>1052</v>
      </c>
      <c r="F25" s="275" t="s">
        <v>1241</v>
      </c>
      <c r="G25" s="275"/>
      <c r="H25" s="275"/>
      <c r="I25" s="275"/>
      <c r="J25" s="121"/>
      <c r="K25" s="121"/>
      <c r="L25" s="121"/>
      <c r="M25" s="121"/>
      <c r="N25" s="121"/>
      <c r="O25" s="121" t="s">
        <v>1242</v>
      </c>
      <c r="P25" s="121" t="s">
        <v>2051</v>
      </c>
      <c r="Q25" s="121"/>
      <c r="R25" s="121" t="s">
        <v>1243</v>
      </c>
      <c r="S25" s="54" t="s">
        <v>1244</v>
      </c>
      <c r="T25" s="54"/>
      <c r="U25" s="54" t="s">
        <v>1245</v>
      </c>
      <c r="V25" s="54" t="s">
        <v>1226</v>
      </c>
      <c r="W25" s="7" t="s">
        <v>1227</v>
      </c>
      <c r="X25" s="7"/>
      <c r="Y25" s="7"/>
      <c r="Z25" s="7" t="s">
        <v>1841</v>
      </c>
    </row>
    <row r="26" spans="2:26" ht="278" customHeight="1">
      <c r="B26" s="129"/>
      <c r="C26" s="378"/>
      <c r="D26" s="124" t="s">
        <v>1055</v>
      </c>
      <c r="E26" s="275" t="s">
        <v>1246</v>
      </c>
      <c r="F26" s="275" t="s">
        <v>1247</v>
      </c>
      <c r="G26" s="275"/>
      <c r="H26" s="275"/>
      <c r="I26" s="275"/>
      <c r="J26" s="121" t="s">
        <v>1248</v>
      </c>
      <c r="K26" s="121" t="s">
        <v>2052</v>
      </c>
      <c r="L26" s="121" t="s">
        <v>1249</v>
      </c>
      <c r="M26" s="121" t="s">
        <v>1250</v>
      </c>
      <c r="N26" s="121" t="s">
        <v>1251</v>
      </c>
      <c r="O26" s="121" t="s">
        <v>1242</v>
      </c>
      <c r="P26" s="121" t="s">
        <v>2051</v>
      </c>
      <c r="Q26" s="121"/>
      <c r="R26" s="121" t="s">
        <v>1223</v>
      </c>
      <c r="S26" s="54" t="s">
        <v>1252</v>
      </c>
      <c r="T26" s="54" t="s">
        <v>1253</v>
      </c>
      <c r="U26" s="54" t="s">
        <v>1254</v>
      </c>
      <c r="V26" s="54" t="s">
        <v>1255</v>
      </c>
      <c r="W26" s="7" t="s">
        <v>1256</v>
      </c>
      <c r="X26" s="7"/>
      <c r="Y26" s="7"/>
      <c r="Z26" s="7" t="s">
        <v>1840</v>
      </c>
    </row>
    <row r="27" spans="2:26" ht="409.5">
      <c r="B27" s="129"/>
      <c r="C27" s="378"/>
      <c r="D27" s="124" t="s">
        <v>1056</v>
      </c>
      <c r="E27" s="275" t="s">
        <v>1257</v>
      </c>
      <c r="F27" s="275" t="s">
        <v>1258</v>
      </c>
      <c r="G27" s="275" t="s">
        <v>2053</v>
      </c>
      <c r="H27" s="275" t="s">
        <v>1259</v>
      </c>
      <c r="I27" s="275"/>
      <c r="J27" s="121"/>
      <c r="K27" s="121"/>
      <c r="L27" s="121"/>
      <c r="M27" s="121"/>
      <c r="N27" s="121"/>
      <c r="O27" s="121" t="s">
        <v>1242</v>
      </c>
      <c r="P27" s="121" t="s">
        <v>2051</v>
      </c>
      <c r="Q27" s="121"/>
      <c r="R27" s="121" t="s">
        <v>1260</v>
      </c>
      <c r="S27" s="54" t="s">
        <v>1261</v>
      </c>
      <c r="T27" s="54" t="s">
        <v>1262</v>
      </c>
      <c r="U27" s="54" t="s">
        <v>1263</v>
      </c>
      <c r="V27" s="54" t="s">
        <v>1264</v>
      </c>
      <c r="W27" s="7" t="s">
        <v>1265</v>
      </c>
      <c r="X27" s="7"/>
      <c r="Y27" s="7" t="s">
        <v>1822</v>
      </c>
      <c r="Z27" s="7" t="s">
        <v>1842</v>
      </c>
    </row>
    <row r="28" spans="2:26" ht="406">
      <c r="B28" s="129"/>
      <c r="C28" s="378"/>
      <c r="D28" s="124" t="s">
        <v>1057</v>
      </c>
      <c r="E28" s="275" t="s">
        <v>1266</v>
      </c>
      <c r="F28" s="275"/>
      <c r="G28" s="275" t="s">
        <v>1267</v>
      </c>
      <c r="H28" s="275" t="s">
        <v>1268</v>
      </c>
      <c r="I28" s="275"/>
      <c r="J28" s="121"/>
      <c r="K28" s="121"/>
      <c r="L28" s="121"/>
      <c r="M28" s="121"/>
      <c r="N28" s="121"/>
      <c r="O28" s="121" t="s">
        <v>1242</v>
      </c>
      <c r="P28" s="121" t="s">
        <v>2051</v>
      </c>
      <c r="Q28" s="121"/>
      <c r="R28" s="121" t="s">
        <v>1269</v>
      </c>
      <c r="S28" s="54" t="s">
        <v>1270</v>
      </c>
      <c r="T28" s="54"/>
      <c r="U28" s="54" t="s">
        <v>1245</v>
      </c>
      <c r="V28" s="54" t="s">
        <v>1271</v>
      </c>
      <c r="W28" s="7" t="s">
        <v>1227</v>
      </c>
      <c r="X28" s="7"/>
      <c r="Y28" s="7"/>
      <c r="Z28" s="7"/>
    </row>
    <row r="29" spans="2:26" ht="333.5">
      <c r="B29" s="129"/>
      <c r="C29" s="378"/>
      <c r="D29" s="124" t="s">
        <v>1058</v>
      </c>
      <c r="E29" s="275" t="s">
        <v>1272</v>
      </c>
      <c r="F29" s="275" t="s">
        <v>1273</v>
      </c>
      <c r="G29" s="275" t="s">
        <v>2054</v>
      </c>
      <c r="H29" s="275" t="s">
        <v>1274</v>
      </c>
      <c r="I29" s="275"/>
      <c r="J29" s="121"/>
      <c r="K29" s="121"/>
      <c r="L29" s="121"/>
      <c r="M29" s="121"/>
      <c r="N29" s="121"/>
      <c r="O29" s="121" t="s">
        <v>1239</v>
      </c>
      <c r="P29" s="121" t="s">
        <v>2051</v>
      </c>
      <c r="Q29" s="121"/>
      <c r="R29" s="121" t="s">
        <v>1275</v>
      </c>
      <c r="S29" s="54" t="s">
        <v>1276</v>
      </c>
      <c r="T29" s="54" t="s">
        <v>1277</v>
      </c>
      <c r="U29" s="54" t="s">
        <v>1278</v>
      </c>
      <c r="V29" s="54" t="s">
        <v>1279</v>
      </c>
      <c r="W29" s="7" t="s">
        <v>1280</v>
      </c>
      <c r="X29" s="7"/>
      <c r="Y29" s="7"/>
      <c r="Z29" s="7"/>
    </row>
    <row r="30" spans="2:26" ht="217.5">
      <c r="B30" s="129"/>
      <c r="C30" s="378"/>
      <c r="D30" s="124" t="s">
        <v>1059</v>
      </c>
      <c r="E30" s="275"/>
      <c r="F30" s="275"/>
      <c r="G30" s="275"/>
      <c r="H30" s="275"/>
      <c r="I30" s="275"/>
      <c r="J30" s="121"/>
      <c r="K30" s="121"/>
      <c r="L30" s="121"/>
      <c r="M30" s="121"/>
      <c r="N30" s="121"/>
      <c r="O30" s="121" t="s">
        <v>1239</v>
      </c>
      <c r="P30" s="121" t="s">
        <v>2051</v>
      </c>
      <c r="Q30" s="121"/>
      <c r="R30" s="121" t="s">
        <v>1223</v>
      </c>
      <c r="S30" s="54" t="s">
        <v>1281</v>
      </c>
      <c r="T30" s="54"/>
      <c r="U30" s="54" t="s">
        <v>1245</v>
      </c>
      <c r="V30" s="54" t="s">
        <v>1226</v>
      </c>
      <c r="W30" s="7" t="s">
        <v>1227</v>
      </c>
      <c r="X30" s="7"/>
      <c r="Y30" s="7"/>
      <c r="Z30" s="7"/>
    </row>
    <row r="31" spans="2:26" ht="409.5">
      <c r="B31" s="129"/>
      <c r="C31" s="378"/>
      <c r="D31" s="124" t="s">
        <v>1060</v>
      </c>
      <c r="E31" s="275" t="s">
        <v>1282</v>
      </c>
      <c r="F31" s="275" t="s">
        <v>1283</v>
      </c>
      <c r="G31" s="275" t="s">
        <v>1284</v>
      </c>
      <c r="H31" s="275" t="s">
        <v>1285</v>
      </c>
      <c r="I31" s="275"/>
      <c r="J31" s="121"/>
      <c r="K31" s="121"/>
      <c r="L31" s="121"/>
      <c r="M31" s="121"/>
      <c r="N31" s="121"/>
      <c r="O31" s="121" t="s">
        <v>1242</v>
      </c>
      <c r="P31" s="121" t="s">
        <v>2051</v>
      </c>
      <c r="Q31" s="121"/>
      <c r="R31" s="121" t="s">
        <v>1223</v>
      </c>
      <c r="S31" s="54" t="s">
        <v>2112</v>
      </c>
      <c r="T31" s="54"/>
      <c r="U31" s="54" t="s">
        <v>1286</v>
      </c>
      <c r="V31" s="54" t="s">
        <v>1287</v>
      </c>
      <c r="W31" s="7" t="s">
        <v>1288</v>
      </c>
      <c r="X31" s="7"/>
      <c r="Y31" s="7"/>
      <c r="Z31" s="7" t="s">
        <v>1843</v>
      </c>
    </row>
    <row r="32" spans="2:26" ht="406">
      <c r="B32" s="129"/>
      <c r="C32" s="378"/>
      <c r="D32" s="124" t="s">
        <v>1061</v>
      </c>
      <c r="E32" s="275" t="s">
        <v>1289</v>
      </c>
      <c r="F32" s="275" t="s">
        <v>1290</v>
      </c>
      <c r="G32" s="275"/>
      <c r="H32" s="275"/>
      <c r="I32" s="275"/>
      <c r="J32" s="121"/>
      <c r="K32" s="121"/>
      <c r="L32" s="121"/>
      <c r="M32" s="121"/>
      <c r="N32" s="121"/>
      <c r="O32" s="121" t="s">
        <v>1242</v>
      </c>
      <c r="P32" s="121" t="s">
        <v>2051</v>
      </c>
      <c r="Q32" s="121"/>
      <c r="R32" s="121" t="s">
        <v>1223</v>
      </c>
      <c r="S32" s="54" t="s">
        <v>1270</v>
      </c>
      <c r="T32" s="54" t="s">
        <v>1291</v>
      </c>
      <c r="U32" s="54" t="s">
        <v>1292</v>
      </c>
      <c r="V32" s="54" t="s">
        <v>1287</v>
      </c>
      <c r="W32" s="7" t="s">
        <v>1293</v>
      </c>
      <c r="X32" s="7"/>
      <c r="Y32" s="7"/>
      <c r="Z32" s="7"/>
    </row>
    <row r="33" spans="2:26" ht="406">
      <c r="B33" s="129"/>
      <c r="C33" s="378"/>
      <c r="D33" s="124" t="s">
        <v>1062</v>
      </c>
      <c r="E33" s="275"/>
      <c r="F33" s="275"/>
      <c r="G33" s="275"/>
      <c r="H33" s="275"/>
      <c r="I33" s="275"/>
      <c r="J33" s="121"/>
      <c r="K33" s="121"/>
      <c r="L33" s="121"/>
      <c r="M33" s="121"/>
      <c r="N33" s="121"/>
      <c r="O33" s="121" t="s">
        <v>1239</v>
      </c>
      <c r="P33" s="121" t="s">
        <v>2051</v>
      </c>
      <c r="Q33" s="121"/>
      <c r="R33" s="121" t="s">
        <v>1223</v>
      </c>
      <c r="S33" s="54" t="s">
        <v>1270</v>
      </c>
      <c r="T33" s="54"/>
      <c r="U33" s="54" t="s">
        <v>1292</v>
      </c>
      <c r="V33" s="54" t="s">
        <v>1287</v>
      </c>
      <c r="W33" s="7" t="s">
        <v>1227</v>
      </c>
      <c r="X33" s="7"/>
      <c r="Y33" s="7"/>
      <c r="Z33" s="7" t="s">
        <v>1844</v>
      </c>
    </row>
    <row r="34" spans="2:26" ht="348">
      <c r="B34" s="129"/>
      <c r="C34" s="378"/>
      <c r="D34" s="124" t="s">
        <v>1063</v>
      </c>
      <c r="E34" s="275" t="s">
        <v>1294</v>
      </c>
      <c r="F34" s="275" t="s">
        <v>1295</v>
      </c>
      <c r="G34" s="275"/>
      <c r="H34" s="275"/>
      <c r="I34" s="275"/>
      <c r="J34" s="121"/>
      <c r="K34" s="121"/>
      <c r="L34" s="121"/>
      <c r="M34" s="121"/>
      <c r="N34" s="121"/>
      <c r="O34" s="121" t="s">
        <v>1239</v>
      </c>
      <c r="P34" s="121" t="s">
        <v>2051</v>
      </c>
      <c r="Q34" s="121"/>
      <c r="R34" s="121" t="s">
        <v>1223</v>
      </c>
      <c r="S34" s="54" t="s">
        <v>1281</v>
      </c>
      <c r="T34" s="54" t="s">
        <v>1296</v>
      </c>
      <c r="U34" s="54" t="s">
        <v>1237</v>
      </c>
      <c r="V34" s="54" t="s">
        <v>1297</v>
      </c>
      <c r="W34" s="7" t="s">
        <v>1298</v>
      </c>
      <c r="X34" s="7"/>
      <c r="Y34" s="7"/>
      <c r="Z34" s="7" t="s">
        <v>1848</v>
      </c>
    </row>
    <row r="35" spans="2:26" ht="246.5">
      <c r="B35" s="130"/>
      <c r="C35" s="379" t="s">
        <v>1065</v>
      </c>
      <c r="D35" s="125" t="s">
        <v>1066</v>
      </c>
      <c r="E35" s="275" t="s">
        <v>1299</v>
      </c>
      <c r="F35" s="275"/>
      <c r="G35" s="275"/>
      <c r="H35" s="275"/>
      <c r="I35" s="275"/>
      <c r="J35" s="121"/>
      <c r="K35" s="121"/>
      <c r="L35" s="121"/>
      <c r="M35" s="121"/>
      <c r="N35" s="121"/>
      <c r="O35" s="121" t="s">
        <v>1300</v>
      </c>
      <c r="P35" s="121" t="s">
        <v>2026</v>
      </c>
      <c r="Q35" s="121"/>
      <c r="R35" s="121" t="s">
        <v>2027</v>
      </c>
      <c r="S35" s="54" t="s">
        <v>1301</v>
      </c>
      <c r="T35" s="54" t="s">
        <v>1302</v>
      </c>
      <c r="U35" s="54" t="s">
        <v>1303</v>
      </c>
      <c r="V35" s="54" t="s">
        <v>1304</v>
      </c>
      <c r="W35" s="54" t="s">
        <v>1305</v>
      </c>
      <c r="X35" s="54"/>
      <c r="Y35" s="54"/>
      <c r="Z35" s="54"/>
    </row>
    <row r="36" spans="2:26" ht="319">
      <c r="B36" s="130"/>
      <c r="C36" s="380"/>
      <c r="D36" s="125" t="s">
        <v>1070</v>
      </c>
      <c r="E36" s="275" t="s">
        <v>1306</v>
      </c>
      <c r="F36" s="275"/>
      <c r="G36" s="275" t="s">
        <v>2025</v>
      </c>
      <c r="H36" s="275" t="s">
        <v>1307</v>
      </c>
      <c r="I36" s="275"/>
      <c r="J36" s="121"/>
      <c r="K36" s="121"/>
      <c r="L36" s="121"/>
      <c r="M36" s="121"/>
      <c r="N36" s="121"/>
      <c r="O36" s="121" t="s">
        <v>1300</v>
      </c>
      <c r="P36" s="121" t="s">
        <v>2026</v>
      </c>
      <c r="Q36" s="121"/>
      <c r="R36" s="121" t="s">
        <v>2027</v>
      </c>
      <c r="S36" s="54" t="s">
        <v>1301</v>
      </c>
      <c r="T36" s="54" t="s">
        <v>1308</v>
      </c>
      <c r="U36" s="54" t="s">
        <v>1303</v>
      </c>
      <c r="V36" s="54" t="s">
        <v>1309</v>
      </c>
      <c r="W36" s="54" t="s">
        <v>1310</v>
      </c>
      <c r="X36" s="54"/>
      <c r="Y36" s="54"/>
      <c r="Z36" s="54"/>
    </row>
    <row r="37" spans="2:26" ht="409.5">
      <c r="B37" s="130"/>
      <c r="C37" s="380"/>
      <c r="D37" s="125" t="s">
        <v>1071</v>
      </c>
      <c r="E37" s="275" t="s">
        <v>1311</v>
      </c>
      <c r="F37" s="275" t="s">
        <v>1312</v>
      </c>
      <c r="G37" s="275" t="s">
        <v>1313</v>
      </c>
      <c r="H37" s="275" t="s">
        <v>1314</v>
      </c>
      <c r="I37" s="275"/>
      <c r="J37" s="121"/>
      <c r="K37" s="121"/>
      <c r="L37" s="121"/>
      <c r="M37" s="121"/>
      <c r="N37" s="121"/>
      <c r="O37" s="121" t="s">
        <v>1315</v>
      </c>
      <c r="P37" s="121" t="s">
        <v>2026</v>
      </c>
      <c r="Q37" s="121"/>
      <c r="R37" s="121" t="s">
        <v>2028</v>
      </c>
      <c r="S37" s="54" t="s">
        <v>1316</v>
      </c>
      <c r="T37" s="54" t="s">
        <v>1302</v>
      </c>
      <c r="U37" s="54" t="s">
        <v>1303</v>
      </c>
      <c r="V37" s="54" t="s">
        <v>1317</v>
      </c>
      <c r="W37" s="54" t="s">
        <v>1318</v>
      </c>
      <c r="X37" s="54"/>
      <c r="Y37" s="54"/>
      <c r="Z37" s="54"/>
    </row>
    <row r="38" spans="2:26" ht="275.5">
      <c r="B38" s="130"/>
      <c r="C38" s="380"/>
      <c r="D38" s="125" t="s">
        <v>1073</v>
      </c>
      <c r="E38" s="275" t="s">
        <v>1319</v>
      </c>
      <c r="F38" s="275" t="s">
        <v>1320</v>
      </c>
      <c r="G38" s="275" t="s">
        <v>1321</v>
      </c>
      <c r="H38" s="275" t="s">
        <v>1322</v>
      </c>
      <c r="I38" s="275"/>
      <c r="J38" s="121"/>
      <c r="K38" s="121"/>
      <c r="L38" s="121"/>
      <c r="M38" s="121"/>
      <c r="N38" s="121"/>
      <c r="O38" s="121" t="s">
        <v>1300</v>
      </c>
      <c r="P38" s="121" t="s">
        <v>2026</v>
      </c>
      <c r="Q38" s="121"/>
      <c r="R38" s="121" t="s">
        <v>2029</v>
      </c>
      <c r="S38" s="54" t="s">
        <v>1301</v>
      </c>
      <c r="T38" s="54" t="s">
        <v>1323</v>
      </c>
      <c r="U38" s="54" t="s">
        <v>1324</v>
      </c>
      <c r="V38" s="54" t="s">
        <v>1325</v>
      </c>
      <c r="W38" s="54" t="s">
        <v>1305</v>
      </c>
      <c r="X38" s="54"/>
      <c r="Y38" s="54"/>
      <c r="Z38" s="54"/>
    </row>
    <row r="39" spans="2:26" ht="290">
      <c r="B39" s="130"/>
      <c r="C39" s="380"/>
      <c r="D39" s="125" t="s">
        <v>1074</v>
      </c>
      <c r="E39" s="275" t="s">
        <v>1326</v>
      </c>
      <c r="F39" s="275"/>
      <c r="G39" s="275"/>
      <c r="H39" s="275"/>
      <c r="I39" s="275"/>
      <c r="J39" s="121"/>
      <c r="K39" s="121"/>
      <c r="L39" s="121"/>
      <c r="M39" s="121"/>
      <c r="N39" s="121"/>
      <c r="O39" s="121" t="s">
        <v>1300</v>
      </c>
      <c r="P39" s="121" t="s">
        <v>2026</v>
      </c>
      <c r="Q39" s="121"/>
      <c r="R39" s="121" t="s">
        <v>2027</v>
      </c>
      <c r="S39" s="54" t="s">
        <v>1327</v>
      </c>
      <c r="T39" s="54" t="s">
        <v>1302</v>
      </c>
      <c r="U39" s="54" t="s">
        <v>1303</v>
      </c>
      <c r="V39" s="54" t="s">
        <v>1328</v>
      </c>
      <c r="W39" s="54" t="s">
        <v>1305</v>
      </c>
      <c r="X39" s="54"/>
      <c r="Y39" s="54"/>
      <c r="Z39" s="54"/>
    </row>
    <row r="40" spans="2:26" ht="391.5">
      <c r="B40" s="130"/>
      <c r="C40" s="380"/>
      <c r="D40" s="125" t="s">
        <v>1075</v>
      </c>
      <c r="E40" s="275" t="s">
        <v>1329</v>
      </c>
      <c r="F40" s="275" t="s">
        <v>1330</v>
      </c>
      <c r="G40" s="275" t="s">
        <v>1331</v>
      </c>
      <c r="H40" s="275" t="s">
        <v>1332</v>
      </c>
      <c r="I40" s="275"/>
      <c r="J40" s="121"/>
      <c r="K40" s="121"/>
      <c r="L40" s="121"/>
      <c r="M40" s="121"/>
      <c r="N40" s="121"/>
      <c r="O40" s="121" t="s">
        <v>1300</v>
      </c>
      <c r="P40" s="121" t="s">
        <v>2026</v>
      </c>
      <c r="Q40" s="121"/>
      <c r="R40" s="121" t="s">
        <v>2030</v>
      </c>
      <c r="S40" s="54" t="s">
        <v>1333</v>
      </c>
      <c r="T40" s="54"/>
      <c r="U40" s="54" t="s">
        <v>1303</v>
      </c>
      <c r="V40" s="54" t="s">
        <v>1334</v>
      </c>
      <c r="W40" s="54" t="s">
        <v>1335</v>
      </c>
      <c r="X40" s="54"/>
      <c r="Y40" s="54"/>
      <c r="Z40" s="54"/>
    </row>
    <row r="41" spans="2:26" ht="391.5">
      <c r="B41" s="130"/>
      <c r="C41" s="380"/>
      <c r="D41" s="125" t="s">
        <v>1076</v>
      </c>
      <c r="E41" s="275"/>
      <c r="F41" s="277"/>
      <c r="G41" s="275"/>
      <c r="H41" s="275"/>
      <c r="I41" s="275"/>
      <c r="J41" s="121"/>
      <c r="K41" s="121"/>
      <c r="L41" s="121"/>
      <c r="M41" s="121"/>
      <c r="N41" s="121"/>
      <c r="O41" s="121" t="s">
        <v>1300</v>
      </c>
      <c r="P41" s="121" t="s">
        <v>2026</v>
      </c>
      <c r="Q41" s="121"/>
      <c r="R41" s="121" t="s">
        <v>2031</v>
      </c>
      <c r="S41" s="54" t="s">
        <v>1333</v>
      </c>
      <c r="T41" s="54" t="s">
        <v>1336</v>
      </c>
      <c r="U41" s="54" t="s">
        <v>1303</v>
      </c>
      <c r="V41" s="54" t="s">
        <v>1337</v>
      </c>
      <c r="W41" s="54" t="s">
        <v>1335</v>
      </c>
      <c r="X41" s="54"/>
      <c r="Y41" s="54"/>
      <c r="Z41" s="54"/>
    </row>
    <row r="42" spans="2:26" ht="391.5">
      <c r="B42" s="130"/>
      <c r="C42" s="380"/>
      <c r="D42" s="125" t="s">
        <v>1078</v>
      </c>
      <c r="E42" s="275"/>
      <c r="F42" s="275"/>
      <c r="G42" s="275"/>
      <c r="H42" s="275"/>
      <c r="I42" s="275"/>
      <c r="J42" s="121"/>
      <c r="K42" s="121"/>
      <c r="L42" s="121"/>
      <c r="M42" s="121"/>
      <c r="N42" s="121"/>
      <c r="O42" s="121" t="s">
        <v>1300</v>
      </c>
      <c r="P42" s="121" t="s">
        <v>2026</v>
      </c>
      <c r="Q42" s="121"/>
      <c r="R42" s="121" t="s">
        <v>2032</v>
      </c>
      <c r="S42" s="54" t="s">
        <v>1301</v>
      </c>
      <c r="T42" s="54" t="s">
        <v>1336</v>
      </c>
      <c r="U42" s="54" t="s">
        <v>1303</v>
      </c>
      <c r="V42" s="54" t="s">
        <v>1338</v>
      </c>
      <c r="W42" s="54" t="s">
        <v>1335</v>
      </c>
      <c r="X42" s="54"/>
      <c r="Y42" s="54"/>
      <c r="Z42" s="54"/>
    </row>
    <row r="43" spans="2:26" ht="246.5">
      <c r="B43" s="131"/>
      <c r="C43" s="380"/>
      <c r="D43" s="125" t="s">
        <v>1079</v>
      </c>
      <c r="E43" s="275"/>
      <c r="F43" s="275"/>
      <c r="G43" s="275"/>
      <c r="H43" s="275"/>
      <c r="I43" s="275"/>
      <c r="J43" s="121"/>
      <c r="K43" s="121"/>
      <c r="L43" s="121"/>
      <c r="M43" s="121"/>
      <c r="N43" s="121"/>
      <c r="O43" s="121" t="s">
        <v>1300</v>
      </c>
      <c r="P43" s="121" t="s">
        <v>2026</v>
      </c>
      <c r="Q43" s="121"/>
      <c r="R43" s="121" t="s">
        <v>2027</v>
      </c>
      <c r="S43" s="54" t="s">
        <v>1301</v>
      </c>
      <c r="T43" s="54"/>
      <c r="U43" s="54" t="s">
        <v>1303</v>
      </c>
      <c r="V43" s="54" t="s">
        <v>1304</v>
      </c>
      <c r="W43" s="54" t="s">
        <v>1305</v>
      </c>
      <c r="X43" s="54"/>
      <c r="Y43" s="54"/>
      <c r="Z43" s="54"/>
    </row>
    <row r="44" spans="2:26" ht="409.5">
      <c r="B44" s="381"/>
      <c r="C44" s="382" t="s">
        <v>1013</v>
      </c>
      <c r="D44" s="132" t="s">
        <v>1080</v>
      </c>
      <c r="E44" s="275" t="s">
        <v>1339</v>
      </c>
      <c r="F44" s="275"/>
      <c r="G44" s="275" t="s">
        <v>2033</v>
      </c>
      <c r="H44" s="275"/>
      <c r="I44" s="275"/>
      <c r="J44" s="121"/>
      <c r="K44" s="121"/>
      <c r="L44" s="121"/>
      <c r="M44" s="121"/>
      <c r="N44" s="121"/>
      <c r="O44" s="121"/>
      <c r="P44" s="121"/>
      <c r="Q44" s="121"/>
      <c r="R44" s="121"/>
      <c r="S44" s="54"/>
      <c r="T44" s="54" t="s">
        <v>1253</v>
      </c>
      <c r="U44" s="54"/>
      <c r="V44" s="54"/>
      <c r="W44" s="54" t="s">
        <v>1340</v>
      </c>
      <c r="X44" s="54"/>
      <c r="Y44" s="54"/>
      <c r="Z44" s="54"/>
    </row>
    <row r="45" spans="2:26">
      <c r="B45" s="381"/>
      <c r="C45" s="382"/>
      <c r="D45" s="132" t="s">
        <v>1081</v>
      </c>
      <c r="E45" s="275"/>
      <c r="F45" s="275"/>
      <c r="G45" s="275"/>
      <c r="H45" s="275"/>
      <c r="I45" s="275"/>
      <c r="J45" s="121"/>
      <c r="K45" s="121"/>
      <c r="L45" s="121"/>
      <c r="M45" s="121"/>
      <c r="N45" s="121"/>
      <c r="O45" s="121"/>
      <c r="P45" s="121"/>
      <c r="Q45" s="121"/>
      <c r="R45" s="121"/>
      <c r="S45" s="54"/>
      <c r="T45" s="54"/>
      <c r="U45" s="54"/>
      <c r="V45" s="54"/>
      <c r="W45" s="54"/>
      <c r="X45" s="54"/>
      <c r="Y45" s="54"/>
      <c r="Z45" s="54"/>
    </row>
    <row r="46" spans="2:26">
      <c r="B46" s="381"/>
      <c r="C46" s="382"/>
      <c r="D46" s="132" t="s">
        <v>1082</v>
      </c>
      <c r="S46"/>
      <c r="T46"/>
      <c r="U46"/>
      <c r="V46"/>
      <c r="W46"/>
      <c r="X46"/>
      <c r="Y46"/>
      <c r="Z46"/>
    </row>
    <row r="47" spans="2:26" ht="29">
      <c r="B47" s="381"/>
      <c r="C47" s="382"/>
      <c r="D47" s="132" t="s">
        <v>1083</v>
      </c>
      <c r="S47" s="54" t="s">
        <v>1341</v>
      </c>
      <c r="T47" s="54"/>
      <c r="U47" s="54"/>
      <c r="V47" s="54"/>
      <c r="W47" s="54"/>
      <c r="X47" s="54"/>
      <c r="Y47" s="54"/>
      <c r="Z47" s="54"/>
    </row>
    <row r="48" spans="2:26">
      <c r="B48" s="381"/>
      <c r="C48" s="382"/>
      <c r="D48" s="132" t="s">
        <v>1084</v>
      </c>
      <c r="R48" s="134" t="s">
        <v>2034</v>
      </c>
      <c r="S48"/>
      <c r="T48"/>
      <c r="U48"/>
      <c r="V48"/>
      <c r="W48"/>
      <c r="X48"/>
      <c r="Y48"/>
      <c r="Z48"/>
    </row>
    <row r="49" spans="2:26">
      <c r="B49" s="381"/>
      <c r="C49" s="382"/>
      <c r="D49" s="132" t="s">
        <v>1017</v>
      </c>
      <c r="S49"/>
      <c r="T49"/>
      <c r="U49"/>
      <c r="V49"/>
      <c r="W49"/>
      <c r="X49"/>
      <c r="Y49"/>
      <c r="Z49"/>
    </row>
    <row r="50" spans="2:26" ht="29">
      <c r="B50" s="381"/>
      <c r="C50" s="382"/>
      <c r="D50" s="132" t="s">
        <v>1085</v>
      </c>
      <c r="Q50" s="121" t="s">
        <v>1220</v>
      </c>
      <c r="S50" s="54" t="s">
        <v>1341</v>
      </c>
      <c r="T50" s="54"/>
      <c r="U50" s="54"/>
      <c r="V50" s="54"/>
      <c r="W50" s="54"/>
      <c r="X50" s="54"/>
      <c r="Y50" s="54"/>
      <c r="Z50" s="54"/>
    </row>
    <row r="51" spans="2:26">
      <c r="B51" s="381"/>
      <c r="C51" s="382"/>
      <c r="D51" s="132" t="s">
        <v>1086</v>
      </c>
      <c r="S51"/>
      <c r="T51"/>
      <c r="U51"/>
      <c r="V51"/>
      <c r="W51"/>
      <c r="X51"/>
      <c r="Y51"/>
      <c r="Z51"/>
    </row>
    <row r="52" spans="2:26">
      <c r="B52" s="381"/>
      <c r="C52" s="382"/>
      <c r="D52" s="132" t="s">
        <v>1087</v>
      </c>
      <c r="S52"/>
      <c r="T52"/>
      <c r="U52"/>
      <c r="V52"/>
      <c r="W52"/>
      <c r="X52"/>
      <c r="Y52"/>
      <c r="Z52"/>
    </row>
    <row r="53" spans="2:26">
      <c r="B53" s="381"/>
      <c r="C53" s="382"/>
      <c r="D53" s="132" t="s">
        <v>1088</v>
      </c>
      <c r="S53"/>
      <c r="T53"/>
      <c r="U53"/>
      <c r="V53"/>
      <c r="W53"/>
      <c r="X53"/>
      <c r="Y53"/>
      <c r="Z53"/>
    </row>
    <row r="54" spans="2:26" ht="145">
      <c r="B54" s="381"/>
      <c r="C54" s="382"/>
      <c r="D54" s="132" t="s">
        <v>1089</v>
      </c>
      <c r="R54" s="121" t="s">
        <v>1342</v>
      </c>
      <c r="S54"/>
      <c r="T54"/>
      <c r="U54"/>
      <c r="V54"/>
      <c r="W54"/>
      <c r="X54"/>
      <c r="Y54"/>
      <c r="Z54"/>
    </row>
    <row r="55" spans="2:26" ht="409.5">
      <c r="D55" s="147" t="s">
        <v>1343</v>
      </c>
      <c r="E55" s="275" t="s">
        <v>2035</v>
      </c>
      <c r="F55" s="275" t="s">
        <v>1344</v>
      </c>
      <c r="H55" s="275" t="s">
        <v>1345</v>
      </c>
      <c r="I55" s="275" t="s">
        <v>2036</v>
      </c>
      <c r="J55" s="121"/>
      <c r="K55" s="121"/>
      <c r="L55" s="121"/>
      <c r="M55" s="121"/>
      <c r="N55" s="121"/>
      <c r="O55" s="121" t="s">
        <v>2037</v>
      </c>
      <c r="P55" s="121" t="s">
        <v>2038</v>
      </c>
      <c r="Q55" s="121"/>
      <c r="R55" s="121" t="s">
        <v>2039</v>
      </c>
      <c r="S55" s="54" t="s">
        <v>1346</v>
      </c>
      <c r="T55" s="54" t="s">
        <v>1347</v>
      </c>
      <c r="U55" s="54" t="s">
        <v>1348</v>
      </c>
      <c r="V55" s="54" t="s">
        <v>1349</v>
      </c>
      <c r="W55" s="54" t="s">
        <v>1350</v>
      </c>
      <c r="X55" s="54"/>
      <c r="Y55" s="54"/>
      <c r="Z55" s="54"/>
    </row>
    <row r="56" spans="2:26" ht="409.5">
      <c r="D56" s="147" t="s">
        <v>1351</v>
      </c>
      <c r="Q56" s="121" t="s">
        <v>2040</v>
      </c>
      <c r="R56" s="121" t="s">
        <v>1352</v>
      </c>
      <c r="S56"/>
      <c r="T56"/>
      <c r="U56"/>
      <c r="V56"/>
      <c r="W56" s="54" t="s">
        <v>1353</v>
      </c>
      <c r="X56" s="54"/>
      <c r="Y56" s="54"/>
      <c r="Z56" s="54"/>
    </row>
    <row r="57" spans="2:26" ht="409.5">
      <c r="D57" s="147" t="s">
        <v>1354</v>
      </c>
      <c r="S57"/>
      <c r="T57"/>
      <c r="U57"/>
      <c r="V57"/>
      <c r="W57" s="54" t="s">
        <v>1355</v>
      </c>
      <c r="X57" s="54"/>
      <c r="Y57" s="54"/>
      <c r="Z57" s="54"/>
    </row>
  </sheetData>
  <mergeCells count="6">
    <mergeCell ref="B5:D5"/>
    <mergeCell ref="C7:C13"/>
    <mergeCell ref="C14:C34"/>
    <mergeCell ref="C35:C43"/>
    <mergeCell ref="B44:B54"/>
    <mergeCell ref="C44:C5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F54"/>
  <sheetViews>
    <sheetView topLeftCell="C1" workbookViewId="0">
      <pane xSplit="2" ySplit="6" topLeftCell="E8" activePane="bottomRight" state="frozen"/>
      <selection activeCell="C1" sqref="C1"/>
      <selection pane="topRight" activeCell="E1" sqref="E1"/>
      <selection pane="bottomLeft" activeCell="C7" sqref="C7"/>
      <selection pane="bottomRight" activeCell="A8" sqref="A8"/>
    </sheetView>
  </sheetViews>
  <sheetFormatPr defaultColWidth="8.81640625" defaultRowHeight="14.5"/>
  <cols>
    <col min="2" max="3" width="35.81640625" style="17" customWidth="1"/>
    <col min="4" max="4" width="42.453125" style="8" customWidth="1"/>
    <col min="5" max="5" width="94.6328125" customWidth="1"/>
    <col min="6" max="6" width="80.453125" customWidth="1"/>
  </cols>
  <sheetData>
    <row r="3" spans="2:6" ht="9" customHeight="1">
      <c r="E3" s="99"/>
      <c r="F3" s="99"/>
    </row>
    <row r="5" spans="2:6" ht="15.5">
      <c r="B5" s="357" t="s">
        <v>544</v>
      </c>
      <c r="C5" s="358"/>
      <c r="D5" s="359"/>
      <c r="E5" s="159"/>
      <c r="F5" s="159"/>
    </row>
    <row r="6" spans="2:6" s="142" customFormat="1" ht="15.5">
      <c r="B6" s="1"/>
      <c r="C6" s="122" t="s">
        <v>3</v>
      </c>
      <c r="D6" s="28" t="s">
        <v>4</v>
      </c>
      <c r="E6" s="248" t="s">
        <v>483</v>
      </c>
      <c r="F6" s="248" t="s">
        <v>486</v>
      </c>
    </row>
    <row r="7" spans="2:6">
      <c r="B7" s="126"/>
      <c r="C7" s="377" t="s">
        <v>1023</v>
      </c>
      <c r="D7" s="123" t="s">
        <v>1024</v>
      </c>
    </row>
    <row r="8" spans="2:6">
      <c r="B8" s="127"/>
      <c r="C8" s="377"/>
      <c r="D8" s="123" t="s">
        <v>1025</v>
      </c>
    </row>
    <row r="9" spans="2:6">
      <c r="B9" s="127"/>
      <c r="C9" s="377"/>
      <c r="D9" s="123" t="s">
        <v>1026</v>
      </c>
    </row>
    <row r="10" spans="2:6">
      <c r="B10" s="127"/>
      <c r="C10" s="377"/>
      <c r="D10" s="123" t="s">
        <v>1027</v>
      </c>
    </row>
    <row r="11" spans="2:6" ht="25">
      <c r="B11" s="127"/>
      <c r="C11" s="377"/>
      <c r="D11" s="123" t="s">
        <v>1028</v>
      </c>
    </row>
    <row r="12" spans="2:6" ht="25">
      <c r="B12" s="127"/>
      <c r="C12" s="377"/>
      <c r="D12" s="123" t="s">
        <v>1029</v>
      </c>
    </row>
    <row r="13" spans="2:6" ht="25">
      <c r="B13" s="127"/>
      <c r="C13" s="377"/>
      <c r="D13" s="123" t="s">
        <v>1030</v>
      </c>
    </row>
    <row r="14" spans="2:6">
      <c r="B14" s="128"/>
      <c r="C14" s="378" t="s">
        <v>1031</v>
      </c>
      <c r="D14" s="124" t="s">
        <v>1032</v>
      </c>
    </row>
    <row r="15" spans="2:6" ht="409.5">
      <c r="B15" s="128"/>
      <c r="C15" s="378"/>
      <c r="D15" s="124" t="s">
        <v>1033</v>
      </c>
      <c r="E15" s="54" t="s">
        <v>2055</v>
      </c>
      <c r="F15" s="54" t="s">
        <v>1356</v>
      </c>
    </row>
    <row r="16" spans="2:6">
      <c r="B16" s="128"/>
      <c r="C16" s="378"/>
      <c r="D16" s="124" t="s">
        <v>1034</v>
      </c>
    </row>
    <row r="17" spans="2:6" ht="25">
      <c r="B17" s="128"/>
      <c r="C17" s="378"/>
      <c r="D17" s="124" t="s">
        <v>1035</v>
      </c>
    </row>
    <row r="18" spans="2:6">
      <c r="B18" s="128"/>
      <c r="C18" s="378"/>
      <c r="D18" s="124" t="s">
        <v>1036</v>
      </c>
      <c r="F18" s="54"/>
    </row>
    <row r="19" spans="2:6" ht="25">
      <c r="B19" s="128"/>
      <c r="C19" s="378"/>
      <c r="D19" s="124" t="s">
        <v>1040</v>
      </c>
    </row>
    <row r="20" spans="2:6">
      <c r="B20" s="128"/>
      <c r="C20" s="378"/>
      <c r="D20" s="124" t="s">
        <v>1041</v>
      </c>
    </row>
    <row r="21" spans="2:6">
      <c r="B21" s="128"/>
      <c r="C21" s="378"/>
      <c r="D21" s="124" t="s">
        <v>1043</v>
      </c>
    </row>
    <row r="22" spans="2:6">
      <c r="B22" s="128"/>
      <c r="C22" s="378"/>
      <c r="D22" s="124" t="s">
        <v>1044</v>
      </c>
    </row>
    <row r="23" spans="2:6">
      <c r="B23" s="128"/>
      <c r="C23" s="378"/>
      <c r="D23" s="124" t="s">
        <v>1045</v>
      </c>
      <c r="F23" s="54"/>
    </row>
    <row r="24" spans="2:6" ht="341" customHeight="1">
      <c r="B24" s="129"/>
      <c r="C24" s="378"/>
      <c r="D24" s="124" t="s">
        <v>1048</v>
      </c>
      <c r="E24" s="54"/>
      <c r="F24" s="54"/>
    </row>
    <row r="25" spans="2:6" ht="192" customHeight="1">
      <c r="B25" s="129"/>
      <c r="C25" s="378"/>
      <c r="D25" s="124" t="s">
        <v>1052</v>
      </c>
      <c r="F25" s="54"/>
    </row>
    <row r="26" spans="2:6" ht="27" customHeight="1">
      <c r="B26" s="129"/>
      <c r="C26" s="378"/>
      <c r="D26" s="124" t="s">
        <v>1055</v>
      </c>
      <c r="E26" s="54"/>
      <c r="F26" s="54"/>
    </row>
    <row r="27" spans="2:6">
      <c r="B27" s="129"/>
      <c r="C27" s="378"/>
      <c r="D27" s="124" t="s">
        <v>1056</v>
      </c>
      <c r="E27" s="54"/>
      <c r="F27" s="54"/>
    </row>
    <row r="28" spans="2:6" ht="25">
      <c r="B28" s="129"/>
      <c r="C28" s="378"/>
      <c r="D28" s="124" t="s">
        <v>1057</v>
      </c>
      <c r="E28" s="54"/>
      <c r="F28" s="54"/>
    </row>
    <row r="29" spans="2:6">
      <c r="B29" s="129"/>
      <c r="C29" s="378"/>
      <c r="D29" s="124" t="s">
        <v>1058</v>
      </c>
      <c r="E29" s="54"/>
      <c r="F29" s="54"/>
    </row>
    <row r="30" spans="2:6">
      <c r="B30" s="129"/>
      <c r="C30" s="378"/>
      <c r="D30" s="124" t="s">
        <v>1059</v>
      </c>
      <c r="E30" s="54"/>
      <c r="F30" s="54"/>
    </row>
    <row r="31" spans="2:6">
      <c r="B31" s="129"/>
      <c r="C31" s="378"/>
      <c r="D31" s="124" t="s">
        <v>1060</v>
      </c>
      <c r="E31" s="54"/>
      <c r="F31" s="54"/>
    </row>
    <row r="32" spans="2:6">
      <c r="B32" s="129"/>
      <c r="C32" s="378"/>
      <c r="D32" s="124" t="s">
        <v>1061</v>
      </c>
      <c r="E32" s="54"/>
      <c r="F32" s="54"/>
    </row>
    <row r="33" spans="2:6">
      <c r="B33" s="129"/>
      <c r="C33" s="378"/>
      <c r="D33" s="124" t="s">
        <v>1062</v>
      </c>
      <c r="E33" s="54"/>
      <c r="F33" s="54"/>
    </row>
    <row r="34" spans="2:6">
      <c r="B34" s="129"/>
      <c r="C34" s="378"/>
      <c r="D34" s="124" t="s">
        <v>1063</v>
      </c>
      <c r="E34" s="54"/>
      <c r="F34" s="54"/>
    </row>
    <row r="35" spans="2:6">
      <c r="B35" s="130"/>
      <c r="C35" s="379" t="s">
        <v>1065</v>
      </c>
      <c r="D35" s="125" t="s">
        <v>1066</v>
      </c>
      <c r="E35" s="54"/>
      <c r="F35" s="54"/>
    </row>
    <row r="36" spans="2:6">
      <c r="B36" s="130"/>
      <c r="C36" s="380"/>
      <c r="D36" s="125" t="s">
        <v>1070</v>
      </c>
      <c r="E36" s="54"/>
      <c r="F36" s="54"/>
    </row>
    <row r="37" spans="2:6">
      <c r="B37" s="130"/>
      <c r="C37" s="380"/>
      <c r="D37" s="125" t="s">
        <v>1071</v>
      </c>
      <c r="E37" s="54"/>
      <c r="F37" s="54"/>
    </row>
    <row r="38" spans="2:6">
      <c r="B38" s="130"/>
      <c r="C38" s="380"/>
      <c r="D38" s="125" t="s">
        <v>1073</v>
      </c>
      <c r="E38" s="54"/>
      <c r="F38" s="54"/>
    </row>
    <row r="39" spans="2:6">
      <c r="B39" s="130"/>
      <c r="C39" s="380"/>
      <c r="D39" s="125" t="s">
        <v>1074</v>
      </c>
      <c r="E39" s="54"/>
      <c r="F39" s="54"/>
    </row>
    <row r="40" spans="2:6">
      <c r="B40" s="130"/>
      <c r="C40" s="380"/>
      <c r="D40" s="125" t="s">
        <v>1075</v>
      </c>
      <c r="E40" s="54"/>
      <c r="F40" s="54"/>
    </row>
    <row r="41" spans="2:6">
      <c r="B41" s="130"/>
      <c r="C41" s="380"/>
      <c r="D41" s="125" t="s">
        <v>1076</v>
      </c>
      <c r="E41" s="54"/>
      <c r="F41" s="7"/>
    </row>
    <row r="42" spans="2:6">
      <c r="B42" s="130"/>
      <c r="C42" s="380"/>
      <c r="D42" s="125" t="s">
        <v>1078</v>
      </c>
      <c r="E42" s="54"/>
      <c r="F42" s="54"/>
    </row>
    <row r="43" spans="2:6">
      <c r="B43" s="131"/>
      <c r="C43" s="380"/>
      <c r="D43" s="125" t="s">
        <v>1079</v>
      </c>
      <c r="E43" s="54"/>
      <c r="F43" s="54"/>
    </row>
    <row r="44" spans="2:6">
      <c r="B44" s="381"/>
      <c r="C44" s="382" t="s">
        <v>1013</v>
      </c>
      <c r="D44" s="132" t="s">
        <v>1080</v>
      </c>
      <c r="E44" s="54"/>
      <c r="F44" s="54"/>
    </row>
    <row r="45" spans="2:6">
      <c r="B45" s="381"/>
      <c r="C45" s="382"/>
      <c r="D45" s="132" t="s">
        <v>1081</v>
      </c>
      <c r="E45" s="54"/>
      <c r="F45" s="54"/>
    </row>
    <row r="46" spans="2:6">
      <c r="B46" s="381"/>
      <c r="C46" s="382"/>
      <c r="D46" s="132" t="s">
        <v>1082</v>
      </c>
    </row>
    <row r="47" spans="2:6">
      <c r="B47" s="381"/>
      <c r="C47" s="382"/>
      <c r="D47" s="132" t="s">
        <v>1083</v>
      </c>
    </row>
    <row r="48" spans="2:6">
      <c r="B48" s="381"/>
      <c r="C48" s="382"/>
      <c r="D48" s="132" t="s">
        <v>1084</v>
      </c>
    </row>
    <row r="49" spans="2:4">
      <c r="B49" s="381"/>
      <c r="C49" s="382"/>
      <c r="D49" s="132" t="s">
        <v>1017</v>
      </c>
    </row>
    <row r="50" spans="2:4">
      <c r="B50" s="381"/>
      <c r="C50" s="382"/>
      <c r="D50" s="132" t="s">
        <v>1085</v>
      </c>
    </row>
    <row r="51" spans="2:4">
      <c r="B51" s="381"/>
      <c r="C51" s="382"/>
      <c r="D51" s="132" t="s">
        <v>1086</v>
      </c>
    </row>
    <row r="52" spans="2:4">
      <c r="B52" s="381"/>
      <c r="C52" s="382"/>
      <c r="D52" s="132" t="s">
        <v>1087</v>
      </c>
    </row>
    <row r="53" spans="2:4">
      <c r="B53" s="381"/>
      <c r="C53" s="382"/>
      <c r="D53" s="132" t="s">
        <v>1088</v>
      </c>
    </row>
    <row r="54" spans="2:4">
      <c r="B54" s="381"/>
      <c r="C54" s="382"/>
      <c r="D54" s="132" t="s">
        <v>1089</v>
      </c>
    </row>
  </sheetData>
  <mergeCells count="6">
    <mergeCell ref="B5:D5"/>
    <mergeCell ref="C7:C13"/>
    <mergeCell ref="C14:C34"/>
    <mergeCell ref="C35:C43"/>
    <mergeCell ref="B44:B54"/>
    <mergeCell ref="C44:C54"/>
  </mergeCells>
  <hyperlinks>
    <hyperlink ref="E6" r:id="rId1"/>
    <hyperlink ref="F6" r:id="rId2"/>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M45"/>
  <sheetViews>
    <sheetView zoomScale="60" zoomScaleNormal="60" zoomScalePageLayoutView="60" workbookViewId="0">
      <pane xSplit="4" ySplit="6" topLeftCell="E7" activePane="bottomRight" state="frozen"/>
      <selection pane="topRight" activeCell="C7" sqref="C7"/>
      <selection pane="bottomLeft" activeCell="C7" sqref="C7"/>
      <selection pane="bottomRight" activeCell="F8" sqref="F8"/>
    </sheetView>
  </sheetViews>
  <sheetFormatPr defaultColWidth="8.81640625" defaultRowHeight="14.5"/>
  <cols>
    <col min="2" max="3" width="35.81640625" style="17" customWidth="1"/>
    <col min="4" max="4" width="42.453125" style="8" customWidth="1"/>
    <col min="5" max="5" width="42.453125" style="114" customWidth="1"/>
    <col min="6" max="6" width="58.453125" style="114" customWidth="1"/>
    <col min="7" max="7" width="54.36328125" customWidth="1"/>
    <col min="8" max="8" width="96.453125" customWidth="1"/>
    <col min="9" max="10" width="54.36328125" customWidth="1"/>
    <col min="11" max="11" width="89.81640625" customWidth="1"/>
    <col min="12" max="12" width="66.81640625" customWidth="1"/>
    <col min="13" max="13" width="140.08984375" style="134" customWidth="1"/>
  </cols>
  <sheetData>
    <row r="3" spans="2:13">
      <c r="G3" s="99"/>
    </row>
    <row r="4" spans="2:13">
      <c r="L4" s="161"/>
    </row>
    <row r="5" spans="2:13" ht="15.5">
      <c r="B5" s="357" t="s">
        <v>544</v>
      </c>
      <c r="C5" s="358"/>
      <c r="D5" s="359"/>
      <c r="E5" s="1"/>
      <c r="F5" s="1"/>
      <c r="G5" s="330"/>
      <c r="H5" s="330"/>
      <c r="I5" s="330"/>
      <c r="J5" s="330"/>
      <c r="K5" s="330"/>
      <c r="L5" s="330"/>
      <c r="M5" s="331"/>
    </row>
    <row r="6" spans="2:13" ht="15.5">
      <c r="B6" s="1" t="s">
        <v>545</v>
      </c>
      <c r="C6" s="1" t="s">
        <v>3</v>
      </c>
      <c r="D6" s="28" t="s">
        <v>4</v>
      </c>
      <c r="E6" s="29" t="s">
        <v>1357</v>
      </c>
      <c r="F6" s="29" t="s">
        <v>1358</v>
      </c>
      <c r="G6" s="29" t="s">
        <v>1359</v>
      </c>
      <c r="H6" s="29" t="s">
        <v>1360</v>
      </c>
      <c r="I6" s="29" t="s">
        <v>1361</v>
      </c>
      <c r="J6" s="29" t="s">
        <v>1362</v>
      </c>
      <c r="K6" s="29" t="s">
        <v>1363</v>
      </c>
      <c r="L6" s="29" t="s">
        <v>1364</v>
      </c>
      <c r="M6" s="332" t="s">
        <v>1022</v>
      </c>
    </row>
    <row r="7" spans="2:13" ht="29">
      <c r="B7" s="360" t="s">
        <v>547</v>
      </c>
      <c r="C7" s="42" t="s">
        <v>11</v>
      </c>
      <c r="D7" s="3" t="s">
        <v>12</v>
      </c>
      <c r="E7" s="3"/>
      <c r="F7" s="3"/>
      <c r="G7" s="54"/>
      <c r="H7" s="54"/>
      <c r="I7" s="54"/>
      <c r="J7" s="54"/>
      <c r="K7" s="54"/>
      <c r="L7" s="54"/>
      <c r="M7" s="121"/>
    </row>
    <row r="8" spans="2:13" ht="72.5">
      <c r="B8" s="361"/>
      <c r="C8" s="4"/>
      <c r="D8" s="3" t="s">
        <v>13</v>
      </c>
      <c r="E8" s="3"/>
      <c r="F8" s="3"/>
      <c r="G8" s="54"/>
      <c r="H8" s="54" t="s">
        <v>1365</v>
      </c>
      <c r="I8" s="54"/>
      <c r="J8" s="54"/>
      <c r="K8" s="54"/>
      <c r="L8" s="54"/>
      <c r="M8" s="121" t="s">
        <v>1366</v>
      </c>
    </row>
    <row r="9" spans="2:13" ht="205" customHeight="1">
      <c r="B9" s="361"/>
      <c r="C9" s="4"/>
      <c r="D9" s="3" t="s">
        <v>14</v>
      </c>
      <c r="E9" s="3"/>
      <c r="F9" s="3"/>
      <c r="G9" s="54"/>
      <c r="H9" s="54" t="s">
        <v>1367</v>
      </c>
      <c r="I9" s="54" t="s">
        <v>2065</v>
      </c>
      <c r="J9" s="54"/>
      <c r="K9" s="54"/>
      <c r="L9" s="54"/>
      <c r="M9" s="121" t="s">
        <v>1368</v>
      </c>
    </row>
    <row r="10" spans="2:13">
      <c r="B10" s="361"/>
      <c r="C10" s="4"/>
      <c r="D10" s="3" t="s">
        <v>15</v>
      </c>
      <c r="E10" s="3"/>
      <c r="F10" s="3"/>
      <c r="G10" s="54"/>
      <c r="H10" s="54"/>
      <c r="I10" s="54"/>
      <c r="J10" s="54"/>
      <c r="K10" s="54"/>
      <c r="L10" s="54"/>
      <c r="M10" s="121"/>
    </row>
    <row r="11" spans="2:13" ht="275.5">
      <c r="B11" s="361"/>
      <c r="C11" s="14" t="s">
        <v>16</v>
      </c>
      <c r="D11" s="3" t="s">
        <v>17</v>
      </c>
      <c r="E11" s="3"/>
      <c r="F11" s="3"/>
      <c r="G11" s="54"/>
      <c r="H11" s="54" t="s">
        <v>1369</v>
      </c>
      <c r="I11" s="54" t="s">
        <v>1370</v>
      </c>
      <c r="J11" s="54"/>
      <c r="K11" s="54"/>
      <c r="L11" s="54"/>
      <c r="M11" s="121" t="s">
        <v>1371</v>
      </c>
    </row>
    <row r="12" spans="2:13" ht="119" customHeight="1">
      <c r="B12" s="361"/>
      <c r="C12" s="15"/>
      <c r="D12" s="3" t="s">
        <v>18</v>
      </c>
      <c r="E12" s="269"/>
      <c r="F12" s="3"/>
      <c r="G12" s="54"/>
      <c r="H12" s="121" t="s">
        <v>1372</v>
      </c>
      <c r="I12" s="54"/>
      <c r="J12" s="54"/>
      <c r="K12" s="54" t="s">
        <v>1373</v>
      </c>
      <c r="L12" s="54"/>
      <c r="M12" s="121" t="s">
        <v>2066</v>
      </c>
    </row>
    <row r="13" spans="2:13">
      <c r="B13" s="361"/>
      <c r="C13" s="15"/>
      <c r="D13" s="3" t="s">
        <v>19</v>
      </c>
      <c r="E13" s="3"/>
      <c r="F13" s="3"/>
      <c r="G13" s="54"/>
      <c r="H13" s="54"/>
      <c r="I13" s="54"/>
      <c r="J13" s="54"/>
      <c r="K13" s="54"/>
      <c r="L13" s="54"/>
      <c r="M13" s="121"/>
    </row>
    <row r="14" spans="2:13" ht="275.5">
      <c r="B14" s="361"/>
      <c r="C14" s="15"/>
      <c r="D14" s="3" t="s">
        <v>20</v>
      </c>
      <c r="E14" s="3"/>
      <c r="F14" s="3"/>
      <c r="G14" s="54"/>
      <c r="H14" s="54" t="s">
        <v>1374</v>
      </c>
      <c r="I14" s="54"/>
      <c r="J14" s="54"/>
      <c r="K14" s="54"/>
      <c r="L14" s="54" t="s">
        <v>2067</v>
      </c>
      <c r="M14" s="118"/>
    </row>
    <row r="15" spans="2:13">
      <c r="B15" s="361"/>
      <c r="C15" s="15"/>
      <c r="D15" s="3" t="s">
        <v>21</v>
      </c>
      <c r="E15" s="3"/>
      <c r="F15" s="3"/>
      <c r="G15" s="54"/>
      <c r="H15" s="54"/>
      <c r="I15" s="54"/>
      <c r="J15" s="54"/>
      <c r="K15" s="54"/>
      <c r="L15" s="54"/>
      <c r="M15" s="121"/>
    </row>
    <row r="16" spans="2:13" ht="58">
      <c r="B16" s="361"/>
      <c r="C16" s="15"/>
      <c r="D16" s="3" t="s">
        <v>22</v>
      </c>
      <c r="E16" s="3"/>
      <c r="F16" s="3"/>
      <c r="G16" s="54"/>
      <c r="H16" s="54"/>
      <c r="I16" s="54" t="s">
        <v>1375</v>
      </c>
      <c r="J16" s="54"/>
      <c r="K16" s="54"/>
      <c r="L16" s="54"/>
      <c r="M16" s="121"/>
    </row>
    <row r="17" spans="2:13" ht="87">
      <c r="B17" s="361"/>
      <c r="C17" s="5" t="s">
        <v>23</v>
      </c>
      <c r="D17" s="3" t="s">
        <v>24</v>
      </c>
      <c r="E17" s="3"/>
      <c r="F17" s="3"/>
      <c r="G17" s="54"/>
      <c r="H17" s="54" t="s">
        <v>1376</v>
      </c>
      <c r="I17" s="54"/>
      <c r="J17" s="54"/>
      <c r="K17" s="54"/>
      <c r="L17" s="54"/>
      <c r="M17" s="121" t="s">
        <v>1377</v>
      </c>
    </row>
    <row r="18" spans="2:13" ht="243" customHeight="1">
      <c r="B18" s="361"/>
      <c r="C18" s="2"/>
      <c r="D18" s="3" t="s">
        <v>25</v>
      </c>
      <c r="E18" s="3"/>
      <c r="F18" s="3"/>
      <c r="G18" s="54"/>
      <c r="H18" s="121" t="s">
        <v>2068</v>
      </c>
      <c r="I18" s="54" t="s">
        <v>2069</v>
      </c>
      <c r="J18" s="54"/>
      <c r="K18" s="54"/>
      <c r="L18" s="54"/>
      <c r="M18" s="135" t="s">
        <v>1378</v>
      </c>
    </row>
    <row r="19" spans="2:13" ht="232">
      <c r="B19" s="361"/>
      <c r="C19" s="2"/>
      <c r="D19" s="3" t="s">
        <v>26</v>
      </c>
      <c r="E19" s="3"/>
      <c r="F19" s="137" t="s">
        <v>1379</v>
      </c>
      <c r="G19" s="7" t="s">
        <v>1380</v>
      </c>
      <c r="H19" s="54" t="s">
        <v>1381</v>
      </c>
      <c r="I19" s="54" t="s">
        <v>1382</v>
      </c>
      <c r="J19" s="54"/>
      <c r="K19" s="54"/>
      <c r="L19" s="54"/>
      <c r="M19" s="136" t="s">
        <v>1383</v>
      </c>
    </row>
    <row r="20" spans="2:13" ht="29">
      <c r="B20" s="361"/>
      <c r="C20" s="2"/>
      <c r="D20" s="3" t="s">
        <v>27</v>
      </c>
      <c r="E20" s="3"/>
      <c r="F20" s="3"/>
      <c r="G20" s="54"/>
      <c r="H20" s="54"/>
      <c r="I20" s="54" t="s">
        <v>1384</v>
      </c>
      <c r="J20" s="54"/>
      <c r="K20" s="54"/>
      <c r="L20" s="54"/>
      <c r="M20" s="121"/>
    </row>
    <row r="21" spans="2:13" ht="29">
      <c r="B21" s="361"/>
      <c r="C21" s="2"/>
      <c r="D21" s="3" t="s">
        <v>28</v>
      </c>
      <c r="E21" s="3"/>
      <c r="F21" s="3"/>
      <c r="G21" s="54"/>
      <c r="H21" s="54"/>
      <c r="I21" s="54"/>
      <c r="J21" s="54"/>
      <c r="K21" s="54"/>
      <c r="L21" s="54"/>
      <c r="M21" s="121"/>
    </row>
    <row r="22" spans="2:13" ht="58">
      <c r="B22" s="361"/>
      <c r="C22" s="2"/>
      <c r="D22" s="3" t="s">
        <v>29</v>
      </c>
      <c r="E22" s="3"/>
      <c r="F22" s="3"/>
      <c r="G22" s="54"/>
      <c r="H22" s="54"/>
      <c r="I22" s="54" t="s">
        <v>1385</v>
      </c>
      <c r="J22" s="54"/>
      <c r="K22" s="54"/>
      <c r="L22" s="54"/>
      <c r="M22" s="121"/>
    </row>
    <row r="23" spans="2:13" ht="203">
      <c r="B23" s="361"/>
      <c r="C23" s="2"/>
      <c r="D23" s="3" t="s">
        <v>30</v>
      </c>
      <c r="E23" s="3"/>
      <c r="F23" s="3"/>
      <c r="G23" s="54"/>
      <c r="H23" s="54"/>
      <c r="I23" s="54" t="s">
        <v>1386</v>
      </c>
      <c r="J23" s="54"/>
      <c r="K23" s="54"/>
      <c r="L23" s="54"/>
      <c r="M23" s="121"/>
    </row>
    <row r="24" spans="2:13" ht="101.5">
      <c r="B24" s="362" t="s">
        <v>581</v>
      </c>
      <c r="C24" s="42" t="s">
        <v>11</v>
      </c>
      <c r="D24" s="3" t="s">
        <v>31</v>
      </c>
      <c r="E24" s="3"/>
      <c r="F24" s="3" t="s">
        <v>1387</v>
      </c>
      <c r="G24" s="54"/>
      <c r="H24" s="54"/>
      <c r="I24" s="54"/>
      <c r="J24" s="54"/>
      <c r="K24" s="54" t="s">
        <v>1373</v>
      </c>
      <c r="L24" s="54"/>
      <c r="M24" s="137" t="s">
        <v>1387</v>
      </c>
    </row>
    <row r="25" spans="2:13" ht="101.5">
      <c r="B25" s="362"/>
      <c r="C25" s="6"/>
      <c r="D25" s="3" t="s">
        <v>32</v>
      </c>
      <c r="E25" s="3"/>
      <c r="F25" s="3"/>
      <c r="G25" s="54"/>
      <c r="H25" s="7" t="s">
        <v>1388</v>
      </c>
      <c r="I25" s="54"/>
      <c r="J25" s="54"/>
      <c r="K25" s="54"/>
      <c r="L25" s="54"/>
      <c r="M25" s="119" t="s">
        <v>1389</v>
      </c>
    </row>
    <row r="26" spans="2:13" ht="58">
      <c r="B26" s="362"/>
      <c r="C26" s="6"/>
      <c r="D26" s="3" t="s">
        <v>33</v>
      </c>
      <c r="E26" s="3"/>
      <c r="F26" s="3"/>
      <c r="G26" s="54"/>
      <c r="H26" s="54" t="s">
        <v>1390</v>
      </c>
      <c r="I26" s="54"/>
      <c r="J26" s="54"/>
      <c r="K26" s="54"/>
      <c r="L26" s="54"/>
      <c r="M26" s="121" t="s">
        <v>1390</v>
      </c>
    </row>
    <row r="27" spans="2:13" ht="145">
      <c r="B27" s="362"/>
      <c r="C27" s="6"/>
      <c r="D27" s="3" t="s">
        <v>34</v>
      </c>
      <c r="E27" s="3"/>
      <c r="F27" s="3"/>
      <c r="G27" s="121" t="s">
        <v>2056</v>
      </c>
      <c r="H27" s="121" t="s">
        <v>1391</v>
      </c>
      <c r="I27" s="54"/>
      <c r="J27" s="54"/>
      <c r="K27" s="54"/>
      <c r="L27" s="54"/>
      <c r="M27" s="121" t="s">
        <v>1392</v>
      </c>
    </row>
    <row r="28" spans="2:13" ht="409.5">
      <c r="B28" s="362"/>
      <c r="C28" s="16" t="s">
        <v>35</v>
      </c>
      <c r="D28" s="3" t="s">
        <v>36</v>
      </c>
      <c r="E28" s="3" t="s">
        <v>1221</v>
      </c>
      <c r="F28" s="137" t="s">
        <v>2060</v>
      </c>
      <c r="G28" s="136" t="s">
        <v>1393</v>
      </c>
      <c r="H28" s="119" t="s">
        <v>2057</v>
      </c>
      <c r="I28" s="7" t="s">
        <v>2058</v>
      </c>
      <c r="J28" s="54"/>
      <c r="K28" s="54"/>
      <c r="L28" s="54"/>
      <c r="M28" s="137" t="s">
        <v>2109</v>
      </c>
    </row>
    <row r="29" spans="2:13" ht="217.5">
      <c r="B29" s="362"/>
      <c r="C29" s="16"/>
      <c r="D29" s="3" t="s">
        <v>37</v>
      </c>
      <c r="E29" s="3"/>
      <c r="F29" s="3"/>
      <c r="G29" s="121"/>
      <c r="H29" s="119"/>
      <c r="I29" s="54" t="s">
        <v>1394</v>
      </c>
      <c r="J29" s="54"/>
      <c r="K29" s="54"/>
      <c r="L29" s="54"/>
      <c r="M29" s="119" t="s">
        <v>2059</v>
      </c>
    </row>
    <row r="30" spans="2:13" ht="409.5">
      <c r="B30" s="362"/>
      <c r="C30" s="16"/>
      <c r="D30" s="3" t="s">
        <v>38</v>
      </c>
      <c r="E30" s="3" t="s">
        <v>1395</v>
      </c>
      <c r="F30" s="261" t="s">
        <v>1396</v>
      </c>
      <c r="G30" s="119" t="s">
        <v>1397</v>
      </c>
      <c r="H30" s="119" t="s">
        <v>1398</v>
      </c>
      <c r="I30" s="54" t="s">
        <v>1399</v>
      </c>
      <c r="J30" s="54"/>
      <c r="K30" s="54"/>
      <c r="L30" s="54"/>
      <c r="M30" s="119" t="s">
        <v>2061</v>
      </c>
    </row>
    <row r="31" spans="2:13" ht="101.5">
      <c r="B31" s="362"/>
      <c r="C31" s="16"/>
      <c r="D31" s="3" t="s">
        <v>39</v>
      </c>
      <c r="E31" s="3"/>
      <c r="F31" s="3"/>
      <c r="G31" s="54"/>
      <c r="H31" s="54"/>
      <c r="I31" s="54" t="s">
        <v>1400</v>
      </c>
      <c r="J31" s="54"/>
      <c r="K31" s="54"/>
      <c r="L31" s="54"/>
      <c r="M31" s="121"/>
    </row>
    <row r="32" spans="2:13" ht="333.5">
      <c r="B32" s="362"/>
      <c r="C32" s="16"/>
      <c r="D32" s="3" t="s">
        <v>40</v>
      </c>
      <c r="E32" s="3"/>
      <c r="F32" s="3" t="s">
        <v>1401</v>
      </c>
      <c r="G32" s="54"/>
      <c r="H32" s="54"/>
      <c r="I32" s="54" t="s">
        <v>1402</v>
      </c>
      <c r="J32" s="54" t="s">
        <v>1403</v>
      </c>
      <c r="K32" s="54"/>
      <c r="L32" s="54"/>
      <c r="M32" s="121" t="s">
        <v>1404</v>
      </c>
    </row>
    <row r="33" spans="2:13" ht="72.5">
      <c r="B33" s="362"/>
      <c r="C33" s="16"/>
      <c r="D33" s="3" t="s">
        <v>41</v>
      </c>
      <c r="E33" s="117" t="s">
        <v>1405</v>
      </c>
      <c r="F33" s="117"/>
      <c r="G33" s="54"/>
      <c r="H33" s="54"/>
      <c r="I33" s="54" t="s">
        <v>1406</v>
      </c>
      <c r="J33" s="54"/>
      <c r="K33" s="54"/>
      <c r="L33" s="54"/>
      <c r="M33" s="117" t="s">
        <v>1407</v>
      </c>
    </row>
    <row r="34" spans="2:13" ht="29">
      <c r="B34" s="363" t="s">
        <v>599</v>
      </c>
      <c r="C34" s="42" t="s">
        <v>11</v>
      </c>
      <c r="D34" s="3" t="s">
        <v>42</v>
      </c>
      <c r="E34" s="3"/>
      <c r="F34" s="3"/>
      <c r="G34" s="54"/>
      <c r="H34" s="54"/>
      <c r="I34" s="54"/>
      <c r="J34" s="54"/>
      <c r="K34" s="54"/>
      <c r="L34" s="54"/>
      <c r="M34" s="121"/>
    </row>
    <row r="35" spans="2:13">
      <c r="B35" s="363"/>
      <c r="C35" s="42"/>
      <c r="D35" s="3" t="s">
        <v>43</v>
      </c>
      <c r="E35" s="3"/>
      <c r="F35" s="3"/>
      <c r="G35" s="54"/>
      <c r="H35" s="54"/>
      <c r="I35" s="54"/>
      <c r="J35" s="54"/>
      <c r="K35" s="54"/>
      <c r="L35" s="54"/>
      <c r="M35" s="121"/>
    </row>
    <row r="36" spans="2:13" ht="29">
      <c r="B36" s="363"/>
      <c r="C36" s="42"/>
      <c r="D36" s="3" t="s">
        <v>44</v>
      </c>
      <c r="E36" s="3"/>
      <c r="F36" s="3"/>
      <c r="G36" s="54"/>
      <c r="H36" s="54"/>
      <c r="I36" s="54"/>
      <c r="J36" s="54"/>
      <c r="K36" s="54"/>
      <c r="L36" s="54"/>
      <c r="M36" s="121"/>
    </row>
    <row r="37" spans="2:13" ht="43.5">
      <c r="B37" s="363"/>
      <c r="C37" s="42"/>
      <c r="D37" s="3" t="s">
        <v>45</v>
      </c>
      <c r="E37" s="3"/>
      <c r="F37" s="3"/>
      <c r="G37" s="54"/>
      <c r="H37" s="54"/>
      <c r="I37" s="54" t="s">
        <v>1408</v>
      </c>
      <c r="J37" s="54"/>
      <c r="K37" s="54"/>
      <c r="L37" s="54"/>
      <c r="M37" s="121"/>
    </row>
    <row r="38" spans="2:13" ht="29">
      <c r="B38" s="363"/>
      <c r="C38" s="42"/>
      <c r="D38" s="3" t="s">
        <v>46</v>
      </c>
      <c r="E38" s="3"/>
      <c r="F38" s="3"/>
      <c r="G38" s="54"/>
      <c r="H38" s="121" t="s">
        <v>1409</v>
      </c>
      <c r="I38" s="54"/>
      <c r="J38" s="54"/>
      <c r="K38" s="54"/>
      <c r="L38" s="54"/>
      <c r="M38" s="121" t="s">
        <v>1409</v>
      </c>
    </row>
    <row r="39" spans="2:13" ht="87">
      <c r="B39" s="363"/>
      <c r="C39" s="42"/>
      <c r="D39" s="3" t="s">
        <v>47</v>
      </c>
      <c r="E39" s="3"/>
      <c r="F39" s="3" t="s">
        <v>1410</v>
      </c>
      <c r="G39" s="54"/>
      <c r="H39" s="54"/>
      <c r="I39" s="54"/>
      <c r="J39" s="54"/>
      <c r="K39" s="54"/>
      <c r="L39" s="54"/>
      <c r="M39" s="121" t="s">
        <v>1410</v>
      </c>
    </row>
    <row r="40" spans="2:13" ht="58">
      <c r="B40" s="363"/>
      <c r="C40" s="42"/>
      <c r="D40" s="3" t="s">
        <v>48</v>
      </c>
      <c r="E40" s="3" t="s">
        <v>1411</v>
      </c>
      <c r="F40" s="3"/>
      <c r="G40" s="54"/>
      <c r="H40" s="54"/>
      <c r="I40" s="54"/>
      <c r="J40" s="54"/>
      <c r="K40" s="54"/>
      <c r="L40" s="54"/>
      <c r="M40" s="137" t="s">
        <v>1411</v>
      </c>
    </row>
    <row r="41" spans="2:13" ht="377">
      <c r="B41" s="363"/>
      <c r="C41" s="42"/>
      <c r="D41" s="3" t="s">
        <v>49</v>
      </c>
      <c r="E41" s="3"/>
      <c r="F41" s="3"/>
      <c r="G41" s="54"/>
      <c r="H41" s="54" t="s">
        <v>2062</v>
      </c>
      <c r="I41" s="54"/>
      <c r="J41" s="54"/>
      <c r="K41" s="54"/>
      <c r="L41" s="54"/>
      <c r="M41" s="121" t="s">
        <v>2063</v>
      </c>
    </row>
    <row r="42" spans="2:13" ht="29">
      <c r="B42" s="363"/>
      <c r="C42" s="16" t="s">
        <v>35</v>
      </c>
      <c r="D42" s="3" t="s">
        <v>50</v>
      </c>
      <c r="E42" s="3"/>
      <c r="F42" s="3"/>
      <c r="G42" s="54"/>
      <c r="H42" s="54"/>
      <c r="I42" s="54"/>
      <c r="J42" s="54"/>
      <c r="K42" s="54"/>
      <c r="L42" s="54"/>
      <c r="M42" s="121"/>
    </row>
    <row r="43" spans="2:13" ht="275.5">
      <c r="B43" s="97" t="s">
        <v>610</v>
      </c>
      <c r="C43" s="7" t="s">
        <v>51</v>
      </c>
      <c r="D43" s="98" t="s">
        <v>52</v>
      </c>
      <c r="E43" s="116"/>
      <c r="F43" s="116"/>
      <c r="G43" s="54" t="s">
        <v>1412</v>
      </c>
      <c r="H43" s="54"/>
      <c r="I43" s="54" t="s">
        <v>2064</v>
      </c>
      <c r="J43" s="54"/>
      <c r="K43" s="54"/>
      <c r="L43" s="54"/>
      <c r="M43" s="121" t="s">
        <v>1412</v>
      </c>
    </row>
    <row r="44" spans="2:13">
      <c r="B44" s="97"/>
      <c r="C44" s="7" t="s">
        <v>51</v>
      </c>
      <c r="D44" s="98" t="s">
        <v>53</v>
      </c>
      <c r="E44" s="116"/>
      <c r="F44" s="116"/>
      <c r="G44" s="54"/>
      <c r="H44" s="54"/>
      <c r="I44" s="54"/>
      <c r="J44" s="54"/>
      <c r="K44" s="54"/>
      <c r="L44" s="54"/>
      <c r="M44" s="121"/>
    </row>
    <row r="45" spans="2:13">
      <c r="B45" s="97"/>
      <c r="C45" s="7" t="s">
        <v>51</v>
      </c>
      <c r="D45" s="98" t="s">
        <v>54</v>
      </c>
      <c r="E45" s="116"/>
      <c r="F45" s="116"/>
      <c r="G45" s="54"/>
      <c r="H45" s="54"/>
      <c r="I45" s="54"/>
      <c r="J45" s="54"/>
      <c r="K45" s="54"/>
      <c r="L45" s="54"/>
      <c r="M45" s="121"/>
    </row>
  </sheetData>
  <mergeCells count="4">
    <mergeCell ref="B5:D5"/>
    <mergeCell ref="B7:B23"/>
    <mergeCell ref="B24:B33"/>
    <mergeCell ref="B34:B4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F1" sqref="F1"/>
    </sheetView>
  </sheetViews>
  <sheetFormatPr defaultColWidth="8.81640625" defaultRowHeight="14.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E71"/>
  <sheetViews>
    <sheetView zoomScale="85" zoomScaleNormal="85" zoomScalePageLayoutView="85" workbookViewId="0">
      <pane ySplit="3" topLeftCell="A4" activePane="bottomLeft" state="frozen"/>
      <selection pane="bottomLeft" activeCell="B79" sqref="B79"/>
    </sheetView>
  </sheetViews>
  <sheetFormatPr defaultColWidth="8.81640625" defaultRowHeight="14.5"/>
  <cols>
    <col min="1" max="1" width="8.81640625" style="157"/>
    <col min="2" max="2" width="44.453125" style="17" customWidth="1"/>
    <col min="3" max="3" width="16.08984375" style="157" customWidth="1"/>
    <col min="4" max="4" width="14.36328125" style="157" customWidth="1"/>
    <col min="5" max="5" width="39.6328125" style="17" customWidth="1"/>
    <col min="6" max="6" width="40.81640625" style="17" customWidth="1"/>
    <col min="7" max="16384" width="8.81640625" style="17"/>
  </cols>
  <sheetData>
    <row r="2" spans="1:5" ht="14.75" customHeight="1">
      <c r="A2" s="344" t="s">
        <v>55</v>
      </c>
      <c r="B2" s="344"/>
      <c r="C2" s="344"/>
      <c r="D2" s="344"/>
    </row>
    <row r="3" spans="1:5">
      <c r="A3" s="185"/>
      <c r="B3" s="184" t="s">
        <v>71</v>
      </c>
      <c r="C3" s="185" t="s">
        <v>1413</v>
      </c>
      <c r="D3" s="185" t="s">
        <v>76</v>
      </c>
    </row>
    <row r="4" spans="1:5">
      <c r="A4" s="223" t="s">
        <v>1414</v>
      </c>
      <c r="B4" s="224" t="s">
        <v>1415</v>
      </c>
      <c r="C4" s="215" t="s">
        <v>1416</v>
      </c>
      <c r="D4" s="216" t="s">
        <v>1416</v>
      </c>
      <c r="E4" s="291"/>
    </row>
    <row r="5" spans="1:5" ht="26">
      <c r="A5" s="223" t="s">
        <v>1417</v>
      </c>
      <c r="B5" s="226" t="s">
        <v>1418</v>
      </c>
      <c r="C5" s="291" t="s">
        <v>1419</v>
      </c>
      <c r="D5" s="219">
        <v>43466</v>
      </c>
      <c r="E5" s="291"/>
    </row>
    <row r="6" spans="1:5">
      <c r="A6" s="223" t="s">
        <v>1420</v>
      </c>
      <c r="B6" s="226" t="s">
        <v>1421</v>
      </c>
      <c r="C6" s="291" t="s">
        <v>1422</v>
      </c>
      <c r="D6" s="219">
        <v>42767</v>
      </c>
      <c r="E6" s="291"/>
    </row>
    <row r="7" spans="1:5" ht="29">
      <c r="A7" s="223" t="s">
        <v>1423</v>
      </c>
      <c r="B7" s="226" t="s">
        <v>1424</v>
      </c>
      <c r="C7" s="215" t="s">
        <v>1425</v>
      </c>
      <c r="D7" s="219">
        <v>40330</v>
      </c>
      <c r="E7" s="291"/>
    </row>
    <row r="8" spans="1:5" ht="29">
      <c r="A8" s="223" t="s">
        <v>1426</v>
      </c>
      <c r="B8" s="226" t="s">
        <v>1427</v>
      </c>
      <c r="C8" s="215" t="s">
        <v>1428</v>
      </c>
      <c r="D8" s="219">
        <v>43586</v>
      </c>
    </row>
    <row r="9" spans="1:5" ht="43.5">
      <c r="A9" s="223" t="s">
        <v>1429</v>
      </c>
      <c r="B9" s="231" t="s">
        <v>1430</v>
      </c>
      <c r="C9" s="215" t="s">
        <v>1431</v>
      </c>
      <c r="D9" s="216">
        <v>43132</v>
      </c>
    </row>
    <row r="10" spans="1:5">
      <c r="A10" s="223" t="s">
        <v>1432</v>
      </c>
      <c r="B10" s="232" t="s">
        <v>1433</v>
      </c>
      <c r="C10" s="291" t="s">
        <v>1434</v>
      </c>
      <c r="D10" s="219">
        <v>43525</v>
      </c>
    </row>
    <row r="11" spans="1:5" ht="43.5">
      <c r="A11" s="223" t="s">
        <v>1435</v>
      </c>
      <c r="B11" s="232" t="s">
        <v>1436</v>
      </c>
      <c r="C11" s="291" t="s">
        <v>1437</v>
      </c>
      <c r="D11" s="291" t="s">
        <v>1438</v>
      </c>
    </row>
    <row r="12" spans="1:5">
      <c r="A12" s="223" t="s">
        <v>1439</v>
      </c>
      <c r="B12" s="227" t="s">
        <v>1440</v>
      </c>
      <c r="C12" s="233" t="s">
        <v>1441</v>
      </c>
      <c r="D12" s="234">
        <v>43252</v>
      </c>
    </row>
    <row r="13" spans="1:5" ht="52">
      <c r="A13" s="223" t="s">
        <v>1442</v>
      </c>
      <c r="B13" s="227" t="s">
        <v>1443</v>
      </c>
      <c r="C13" s="235" t="s">
        <v>1444</v>
      </c>
      <c r="D13" s="234">
        <v>42705</v>
      </c>
    </row>
    <row r="14" spans="1:5">
      <c r="A14" s="223" t="s">
        <v>1445</v>
      </c>
      <c r="B14" s="232" t="s">
        <v>1446</v>
      </c>
      <c r="C14" s="233" t="s">
        <v>1447</v>
      </c>
      <c r="D14" s="234">
        <v>43586</v>
      </c>
    </row>
    <row r="15" spans="1:5">
      <c r="A15" s="223" t="s">
        <v>1448</v>
      </c>
      <c r="B15" s="236" t="s">
        <v>1449</v>
      </c>
      <c r="C15" s="233" t="s">
        <v>1450</v>
      </c>
      <c r="D15" s="234">
        <v>43221</v>
      </c>
    </row>
    <row r="16" spans="1:5" ht="39">
      <c r="A16" s="223" t="s">
        <v>1451</v>
      </c>
      <c r="B16" s="226" t="s">
        <v>1452</v>
      </c>
      <c r="C16" s="233"/>
      <c r="D16" s="233"/>
    </row>
    <row r="17" spans="1:4" ht="30.5" customHeight="1">
      <c r="A17" s="223" t="s">
        <v>1453</v>
      </c>
      <c r="B17" s="232" t="s">
        <v>1454</v>
      </c>
      <c r="C17" s="291" t="s">
        <v>1434</v>
      </c>
      <c r="D17" s="219">
        <v>43525</v>
      </c>
    </row>
    <row r="18" spans="1:4">
      <c r="A18" s="223" t="s">
        <v>1455</v>
      </c>
      <c r="B18" s="226" t="s">
        <v>1456</v>
      </c>
      <c r="C18" s="291" t="s">
        <v>1457</v>
      </c>
      <c r="D18" s="219">
        <v>43466</v>
      </c>
    </row>
    <row r="19" spans="1:4" ht="39">
      <c r="A19" s="223" t="s">
        <v>1458</v>
      </c>
      <c r="B19" s="226" t="s">
        <v>1459</v>
      </c>
      <c r="C19" s="291" t="s">
        <v>1460</v>
      </c>
      <c r="D19" s="219">
        <v>43405</v>
      </c>
    </row>
    <row r="20" spans="1:4" ht="26">
      <c r="A20" s="223" t="s">
        <v>1461</v>
      </c>
      <c r="B20" s="226" t="s">
        <v>1462</v>
      </c>
      <c r="C20" s="291" t="s">
        <v>1463</v>
      </c>
      <c r="D20" s="219">
        <v>42036</v>
      </c>
    </row>
    <row r="21" spans="1:4" ht="21.5" customHeight="1">
      <c r="A21" s="223" t="s">
        <v>1464</v>
      </c>
      <c r="B21" s="226" t="s">
        <v>1465</v>
      </c>
      <c r="C21" s="215" t="s">
        <v>1466</v>
      </c>
      <c r="D21" s="219">
        <v>42795</v>
      </c>
    </row>
    <row r="22" spans="1:4">
      <c r="A22" s="223" t="s">
        <v>1467</v>
      </c>
      <c r="B22" s="226" t="s">
        <v>1468</v>
      </c>
      <c r="C22" s="291" t="s">
        <v>1460</v>
      </c>
      <c r="D22" s="219">
        <v>43160</v>
      </c>
    </row>
    <row r="23" spans="1:4">
      <c r="A23" s="223" t="s">
        <v>1469</v>
      </c>
      <c r="B23" s="226" t="s">
        <v>1470</v>
      </c>
      <c r="C23" s="291" t="s">
        <v>1460</v>
      </c>
      <c r="D23" s="219">
        <v>43160</v>
      </c>
    </row>
    <row r="24" spans="1:4">
      <c r="A24" s="223" t="s">
        <v>1471</v>
      </c>
      <c r="B24" s="226" t="s">
        <v>1472</v>
      </c>
      <c r="C24" s="291" t="s">
        <v>1460</v>
      </c>
      <c r="D24" s="219">
        <v>43160</v>
      </c>
    </row>
    <row r="25" spans="1:4">
      <c r="A25" s="223" t="s">
        <v>1473</v>
      </c>
      <c r="B25" s="226" t="s">
        <v>1474</v>
      </c>
      <c r="C25" s="291" t="s">
        <v>1460</v>
      </c>
      <c r="D25" s="219">
        <v>43160</v>
      </c>
    </row>
    <row r="26" spans="1:4">
      <c r="A26" s="223" t="s">
        <v>1475</v>
      </c>
      <c r="B26" s="225" t="s">
        <v>1476</v>
      </c>
      <c r="C26" s="291" t="s">
        <v>1477</v>
      </c>
      <c r="D26" s="219">
        <v>43344</v>
      </c>
    </row>
    <row r="27" spans="1:4">
      <c r="A27" s="223" t="s">
        <v>1478</v>
      </c>
      <c r="B27" s="226" t="s">
        <v>1479</v>
      </c>
      <c r="C27" s="291" t="s">
        <v>1480</v>
      </c>
      <c r="D27" s="291">
        <v>2018</v>
      </c>
    </row>
    <row r="28" spans="1:4">
      <c r="A28" s="223" t="s">
        <v>1481</v>
      </c>
      <c r="B28" s="226" t="s">
        <v>1482</v>
      </c>
      <c r="C28" s="291" t="s">
        <v>1483</v>
      </c>
      <c r="D28" s="291">
        <v>2018</v>
      </c>
    </row>
    <row r="29" spans="1:4" ht="26">
      <c r="A29" s="223" t="s">
        <v>1484</v>
      </c>
      <c r="B29" s="226" t="s">
        <v>1485</v>
      </c>
      <c r="C29" s="291" t="s">
        <v>1486</v>
      </c>
      <c r="D29" s="219">
        <v>43101</v>
      </c>
    </row>
    <row r="30" spans="1:4">
      <c r="A30" s="223" t="s">
        <v>1487</v>
      </c>
      <c r="B30" s="225" t="s">
        <v>1488</v>
      </c>
      <c r="C30" s="291" t="s">
        <v>1477</v>
      </c>
      <c r="D30" s="291" t="s">
        <v>235</v>
      </c>
    </row>
    <row r="31" spans="1:4">
      <c r="A31" s="223" t="s">
        <v>1489</v>
      </c>
      <c r="B31" s="225" t="s">
        <v>1490</v>
      </c>
      <c r="C31" s="291" t="s">
        <v>1477</v>
      </c>
      <c r="D31" s="291" t="s">
        <v>235</v>
      </c>
    </row>
    <row r="32" spans="1:4">
      <c r="A32" s="223" t="s">
        <v>1491</v>
      </c>
      <c r="B32" s="225" t="s">
        <v>1492</v>
      </c>
      <c r="C32" s="291" t="s">
        <v>1477</v>
      </c>
      <c r="D32" s="291" t="s">
        <v>235</v>
      </c>
    </row>
    <row r="33" spans="1:4" ht="26">
      <c r="A33" s="223" t="s">
        <v>1493</v>
      </c>
      <c r="B33" s="226" t="s">
        <v>1494</v>
      </c>
      <c r="C33" s="291" t="s">
        <v>1495</v>
      </c>
      <c r="D33" s="291">
        <v>2019</v>
      </c>
    </row>
    <row r="34" spans="1:4" ht="26">
      <c r="A34" s="223" t="s">
        <v>1496</v>
      </c>
      <c r="B34" s="226" t="s">
        <v>1497</v>
      </c>
      <c r="C34" s="291" t="s">
        <v>1486</v>
      </c>
      <c r="D34" s="219">
        <v>42675</v>
      </c>
    </row>
    <row r="35" spans="1:4">
      <c r="A35" s="223" t="s">
        <v>1498</v>
      </c>
      <c r="B35" s="226" t="s">
        <v>1499</v>
      </c>
      <c r="C35" s="291" t="s">
        <v>1486</v>
      </c>
      <c r="D35" s="291" t="s">
        <v>235</v>
      </c>
    </row>
    <row r="36" spans="1:4" ht="29">
      <c r="A36" s="223" t="s">
        <v>1500</v>
      </c>
      <c r="B36" s="226" t="s">
        <v>1501</v>
      </c>
      <c r="C36" s="215" t="s">
        <v>1502</v>
      </c>
      <c r="D36" s="219">
        <v>42186</v>
      </c>
    </row>
    <row r="37" spans="1:4" ht="43.5">
      <c r="A37" s="223" t="s">
        <v>1503</v>
      </c>
      <c r="B37" s="226" t="s">
        <v>1504</v>
      </c>
      <c r="C37" s="215" t="s">
        <v>1505</v>
      </c>
      <c r="D37" s="219">
        <v>42064</v>
      </c>
    </row>
    <row r="38" spans="1:4" ht="43.5">
      <c r="A38" s="291" t="s">
        <v>1506</v>
      </c>
      <c r="B38" s="214" t="s">
        <v>1507</v>
      </c>
      <c r="C38" s="215" t="s">
        <v>1508</v>
      </c>
      <c r="D38" s="219">
        <v>43617</v>
      </c>
    </row>
    <row r="39" spans="1:4" ht="72.5">
      <c r="A39" s="291" t="s">
        <v>1509</v>
      </c>
      <c r="B39" s="241" t="s">
        <v>1510</v>
      </c>
      <c r="C39" s="291" t="s">
        <v>1457</v>
      </c>
      <c r="D39" s="219">
        <v>43070</v>
      </c>
    </row>
    <row r="40" spans="1:4" ht="29">
      <c r="A40" s="291" t="s">
        <v>1511</v>
      </c>
      <c r="B40" s="242" t="s">
        <v>1512</v>
      </c>
      <c r="C40" s="291" t="s">
        <v>1457</v>
      </c>
      <c r="D40" s="219">
        <v>43556</v>
      </c>
    </row>
    <row r="41" spans="1:4" ht="29">
      <c r="A41" s="291" t="s">
        <v>1513</v>
      </c>
      <c r="B41" s="241" t="s">
        <v>1514</v>
      </c>
      <c r="C41" s="291" t="s">
        <v>1515</v>
      </c>
      <c r="D41" s="219">
        <v>43132</v>
      </c>
    </row>
    <row r="42" spans="1:4" ht="58">
      <c r="A42" s="291" t="s">
        <v>1516</v>
      </c>
      <c r="B42" s="241" t="s">
        <v>1517</v>
      </c>
      <c r="C42" s="291" t="s">
        <v>1518</v>
      </c>
      <c r="D42" s="219">
        <v>41671</v>
      </c>
    </row>
    <row r="43" spans="1:4" ht="58">
      <c r="A43" s="291" t="s">
        <v>1519</v>
      </c>
      <c r="B43" s="241" t="s">
        <v>1520</v>
      </c>
      <c r="C43" s="291" t="s">
        <v>1518</v>
      </c>
      <c r="D43" s="219">
        <v>41913</v>
      </c>
    </row>
    <row r="44" spans="1:4">
      <c r="A44" s="291" t="s">
        <v>1521</v>
      </c>
      <c r="B44" s="241" t="s">
        <v>1522</v>
      </c>
      <c r="C44" s="291" t="s">
        <v>1523</v>
      </c>
      <c r="D44" s="291" t="s">
        <v>235</v>
      </c>
    </row>
    <row r="45" spans="1:4" ht="29">
      <c r="A45" s="291" t="s">
        <v>1524</v>
      </c>
      <c r="B45" s="241" t="s">
        <v>1525</v>
      </c>
      <c r="C45" s="291" t="s">
        <v>1518</v>
      </c>
      <c r="D45" s="219">
        <v>43221</v>
      </c>
    </row>
    <row r="46" spans="1:4" ht="29">
      <c r="A46" s="291" t="s">
        <v>1526</v>
      </c>
      <c r="B46" s="241" t="s">
        <v>1527</v>
      </c>
      <c r="C46" s="291" t="s">
        <v>1518</v>
      </c>
      <c r="D46" s="219">
        <v>41699</v>
      </c>
    </row>
    <row r="47" spans="1:4" ht="29">
      <c r="A47" s="291" t="s">
        <v>1528</v>
      </c>
      <c r="B47" s="245" t="s">
        <v>1529</v>
      </c>
      <c r="C47" s="291" t="s">
        <v>1518</v>
      </c>
      <c r="D47" s="219">
        <v>42278</v>
      </c>
    </row>
    <row r="48" spans="1:4" ht="29">
      <c r="A48" s="291" t="s">
        <v>1530</v>
      </c>
      <c r="B48" s="245" t="s">
        <v>1531</v>
      </c>
      <c r="C48" s="291" t="s">
        <v>1457</v>
      </c>
      <c r="D48" s="219">
        <v>43313</v>
      </c>
    </row>
    <row r="49" spans="1:4">
      <c r="A49" s="291" t="s">
        <v>1532</v>
      </c>
      <c r="B49" s="217" t="s">
        <v>1533</v>
      </c>
      <c r="C49" s="291" t="s">
        <v>1534</v>
      </c>
      <c r="D49" s="219">
        <v>43556</v>
      </c>
    </row>
    <row r="50" spans="1:4" ht="58">
      <c r="A50" s="291" t="s">
        <v>1535</v>
      </c>
      <c r="B50" s="217" t="s">
        <v>1536</v>
      </c>
      <c r="C50" s="215" t="s">
        <v>1537</v>
      </c>
      <c r="D50" s="219">
        <v>43009</v>
      </c>
    </row>
    <row r="51" spans="1:4" ht="43.5">
      <c r="A51" s="291" t="s">
        <v>1538</v>
      </c>
      <c r="B51" s="249" t="s">
        <v>1539</v>
      </c>
      <c r="C51" s="215" t="s">
        <v>1540</v>
      </c>
      <c r="D51" s="219">
        <v>42095</v>
      </c>
    </row>
    <row r="52" spans="1:4" ht="43.5">
      <c r="A52" s="291" t="s">
        <v>1541</v>
      </c>
      <c r="B52" s="249" t="s">
        <v>1542</v>
      </c>
      <c r="C52" s="215" t="s">
        <v>1540</v>
      </c>
      <c r="D52" s="219">
        <v>42614</v>
      </c>
    </row>
    <row r="53" spans="1:4">
      <c r="A53" s="291" t="s">
        <v>1543</v>
      </c>
      <c r="B53" s="153" t="s">
        <v>1544</v>
      </c>
      <c r="C53" s="291" t="s">
        <v>1545</v>
      </c>
      <c r="D53" s="291">
        <v>2018</v>
      </c>
    </row>
    <row r="54" spans="1:4" ht="43.5">
      <c r="A54" s="291" t="s">
        <v>1546</v>
      </c>
      <c r="B54" s="249" t="s">
        <v>1547</v>
      </c>
      <c r="C54" s="291" t="s">
        <v>1548</v>
      </c>
      <c r="D54" s="219">
        <v>42948</v>
      </c>
    </row>
    <row r="55" spans="1:4" ht="29">
      <c r="A55" s="291" t="s">
        <v>1549</v>
      </c>
      <c r="B55" s="214" t="s">
        <v>1550</v>
      </c>
      <c r="C55" s="291" t="s">
        <v>1457</v>
      </c>
      <c r="D55" s="219">
        <v>43070</v>
      </c>
    </row>
    <row r="56" spans="1:4" ht="29">
      <c r="A56" s="291" t="s">
        <v>1551</v>
      </c>
      <c r="B56" s="249" t="s">
        <v>1552</v>
      </c>
      <c r="C56" s="291" t="s">
        <v>1457</v>
      </c>
      <c r="D56" s="219">
        <v>43556</v>
      </c>
    </row>
    <row r="57" spans="1:4" ht="29">
      <c r="A57" s="291" t="s">
        <v>1553</v>
      </c>
      <c r="B57" s="250" t="s">
        <v>1554</v>
      </c>
      <c r="C57" s="291" t="s">
        <v>1457</v>
      </c>
      <c r="D57" s="219">
        <v>43647</v>
      </c>
    </row>
    <row r="58" spans="1:4" ht="29">
      <c r="A58" s="291" t="s">
        <v>1555</v>
      </c>
      <c r="B58" s="241" t="s">
        <v>1556</v>
      </c>
      <c r="C58" s="291" t="s">
        <v>1441</v>
      </c>
      <c r="D58" s="219">
        <v>43647</v>
      </c>
    </row>
    <row r="59" spans="1:4">
      <c r="A59" s="291"/>
      <c r="B59" s="251" t="s">
        <v>1557</v>
      </c>
      <c r="C59" s="291" t="s">
        <v>1558</v>
      </c>
      <c r="D59" s="219">
        <v>43252</v>
      </c>
    </row>
    <row r="60" spans="1:4" ht="29">
      <c r="A60" s="291" t="s">
        <v>1559</v>
      </c>
      <c r="B60" s="217" t="s">
        <v>1560</v>
      </c>
      <c r="C60" s="215" t="s">
        <v>1561</v>
      </c>
      <c r="D60" s="291">
        <v>2010</v>
      </c>
    </row>
    <row r="61" spans="1:4" ht="29">
      <c r="A61" s="291" t="s">
        <v>1562</v>
      </c>
      <c r="B61" s="249" t="s">
        <v>1563</v>
      </c>
      <c r="C61" s="291" t="s">
        <v>1564</v>
      </c>
      <c r="D61" s="219">
        <v>43344</v>
      </c>
    </row>
    <row r="62" spans="1:4" ht="29">
      <c r="A62" s="291" t="s">
        <v>1565</v>
      </c>
      <c r="B62" s="214" t="s">
        <v>1566</v>
      </c>
      <c r="C62" s="291" t="s">
        <v>1567</v>
      </c>
      <c r="D62" s="219">
        <v>43344</v>
      </c>
    </row>
    <row r="63" spans="1:4" ht="29">
      <c r="A63" s="291" t="s">
        <v>1568</v>
      </c>
      <c r="B63" s="241" t="s">
        <v>1569</v>
      </c>
      <c r="C63" s="291" t="s">
        <v>1570</v>
      </c>
      <c r="D63" s="219">
        <v>43466</v>
      </c>
    </row>
    <row r="64" spans="1:4" ht="29">
      <c r="A64" s="291" t="s">
        <v>1571</v>
      </c>
      <c r="B64" s="241" t="s">
        <v>1572</v>
      </c>
      <c r="C64" s="291" t="s">
        <v>1573</v>
      </c>
      <c r="D64" s="219">
        <v>43374</v>
      </c>
    </row>
    <row r="65" spans="1:4" ht="43.5">
      <c r="A65" s="291" t="s">
        <v>1574</v>
      </c>
      <c r="B65" s="241" t="s">
        <v>1575</v>
      </c>
      <c r="C65" s="215" t="s">
        <v>1576</v>
      </c>
      <c r="D65" s="219">
        <v>43647</v>
      </c>
    </row>
    <row r="66" spans="1:4" ht="43.5">
      <c r="A66" s="291" t="s">
        <v>1577</v>
      </c>
      <c r="B66" s="214" t="s">
        <v>1578</v>
      </c>
      <c r="C66" s="291" t="s">
        <v>1579</v>
      </c>
      <c r="D66" s="219">
        <v>43101</v>
      </c>
    </row>
    <row r="67" spans="1:4">
      <c r="A67" s="291" t="s">
        <v>1580</v>
      </c>
      <c r="B67" s="217" t="s">
        <v>1581</v>
      </c>
      <c r="C67" s="291" t="s">
        <v>1518</v>
      </c>
      <c r="D67" s="219">
        <v>43257</v>
      </c>
    </row>
    <row r="68" spans="1:4" ht="29">
      <c r="A68" s="291" t="s">
        <v>1582</v>
      </c>
      <c r="B68" s="241" t="s">
        <v>1583</v>
      </c>
      <c r="C68" s="215" t="s">
        <v>1584</v>
      </c>
      <c r="D68" s="291"/>
    </row>
    <row r="69" spans="1:4">
      <c r="A69" s="291" t="s">
        <v>1585</v>
      </c>
      <c r="B69" s="241" t="s">
        <v>1586</v>
      </c>
      <c r="C69" s="291"/>
      <c r="D69" s="291"/>
    </row>
    <row r="70" spans="1:4" ht="29">
      <c r="A70" s="291" t="s">
        <v>1580</v>
      </c>
      <c r="B70" s="7" t="s">
        <v>541</v>
      </c>
      <c r="C70" s="291" t="s">
        <v>1434</v>
      </c>
      <c r="D70" s="219">
        <v>43678</v>
      </c>
    </row>
    <row r="71" spans="1:4" ht="29">
      <c r="A71" s="291" t="s">
        <v>1582</v>
      </c>
      <c r="B71" s="7" t="s">
        <v>543</v>
      </c>
      <c r="C71" s="291" t="s">
        <v>1434</v>
      </c>
      <c r="D71" s="219">
        <v>43678</v>
      </c>
    </row>
  </sheetData>
  <autoFilter ref="A3:F71"/>
  <mergeCells count="1">
    <mergeCell ref="A2:D2"/>
  </mergeCells>
  <phoneticPr fontId="45" type="noConversion"/>
  <hyperlinks>
    <hyperlink ref="B8" r:id="rId1"/>
    <hyperlink ref="B7" r:id="rId2"/>
    <hyperlink ref="B6" r:id="rId3"/>
    <hyperlink ref="B5" r:id="rId4"/>
    <hyperlink ref="B13" r:id="rId5"/>
    <hyperlink ref="B12" r:id="rId6" display="Fuel Poverty Statistics"/>
    <hyperlink ref="B16" r:id="rId7"/>
    <hyperlink ref="B18" r:id="rId8"/>
    <hyperlink ref="B19" r:id="rId9"/>
    <hyperlink ref="B20" r:id="rId10"/>
    <hyperlink ref="B21" r:id="rId11"/>
    <hyperlink ref="B22" r:id="rId12"/>
    <hyperlink ref="B23" r:id="rId13"/>
    <hyperlink ref="B24" r:id="rId14"/>
    <hyperlink ref="B25" r:id="rId15"/>
    <hyperlink ref="B27" r:id="rId16"/>
    <hyperlink ref="B29" r:id="rId17"/>
    <hyperlink ref="B35" r:id="rId18"/>
    <hyperlink ref="B33" r:id="rId19"/>
    <hyperlink ref="B34" r:id="rId20"/>
    <hyperlink ref="B28" r:id="rId21"/>
    <hyperlink ref="B36" r:id="rId22"/>
    <hyperlink ref="B37" r:id="rId23"/>
    <hyperlink ref="B9" r:id="rId24"/>
    <hyperlink ref="B14" r:id="rId25"/>
    <hyperlink ref="B10" r:id="rId26"/>
    <hyperlink ref="B17" r:id="rId27"/>
    <hyperlink ref="B11" r:id="rId28"/>
    <hyperlink ref="B15" r:id="rId29"/>
    <hyperlink ref="B38" r:id="rId30"/>
    <hyperlink ref="B39" r:id="rId31" display="https://www.ofwat.gov.uk/wp-content/uploads/2017/12/Appendix-10-Retail-FM.pdf"/>
    <hyperlink ref="B41" r:id="rId32"/>
    <hyperlink ref="B42" r:id="rId33"/>
    <hyperlink ref="B43" r:id="rId34"/>
    <hyperlink ref="B44" r:id="rId35"/>
    <hyperlink ref="B45" r:id="rId36"/>
    <hyperlink ref="B46" r:id="rId37"/>
    <hyperlink ref="B47" r:id="rId38"/>
    <hyperlink ref="B48" r:id="rId39"/>
    <hyperlink ref="B49" r:id="rId40"/>
    <hyperlink ref="B50" r:id="rId41"/>
    <hyperlink ref="B51" r:id="rId42"/>
    <hyperlink ref="B52" r:id="rId43"/>
    <hyperlink ref="B53" r:id="rId44"/>
    <hyperlink ref="B54" r:id="rId45"/>
    <hyperlink ref="B55" r:id="rId46"/>
    <hyperlink ref="B56" r:id="rId47"/>
    <hyperlink ref="B57" r:id="rId48"/>
    <hyperlink ref="B58" r:id="rId49"/>
    <hyperlink ref="B59" r:id="rId50"/>
    <hyperlink ref="B60" r:id="rId51"/>
    <hyperlink ref="B61" r:id="rId52" display="[1] United Utilities business plan – addressing affordability and vulnerability"/>
    <hyperlink ref="B62" r:id="rId53"/>
    <hyperlink ref="B63" r:id="rId54"/>
    <hyperlink ref="B64" r:id="rId55"/>
    <hyperlink ref="B65" r:id="rId56"/>
    <hyperlink ref="B66" r:id="rId57"/>
    <hyperlink ref="B67" r:id="rId58"/>
    <hyperlink ref="B68" r:id="rId59"/>
    <hyperlink ref="B69" r:id="rId60"/>
  </hyperlinks>
  <pageMargins left="0.7" right="0.7" top="0.75" bottom="0.75" header="0.3" footer="0.3"/>
  <pageSetup paperSize="9" orientation="portrait" r:id="rId6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T54"/>
  <sheetViews>
    <sheetView topLeftCell="A4" workbookViewId="0">
      <pane xSplit="4" ySplit="3" topLeftCell="E24" activePane="bottomRight" state="frozen"/>
      <selection pane="topRight" activeCell="C7" sqref="C7"/>
      <selection pane="bottomLeft" activeCell="C7" sqref="C7"/>
      <selection pane="bottomRight" activeCell="A26" sqref="A26"/>
    </sheetView>
  </sheetViews>
  <sheetFormatPr defaultColWidth="8.81640625" defaultRowHeight="14.5"/>
  <cols>
    <col min="1" max="1" width="2.08984375" customWidth="1"/>
    <col min="2" max="2" width="14.453125" style="17" customWidth="1"/>
    <col min="3" max="3" width="18.453125" style="17" customWidth="1"/>
    <col min="4" max="4" width="19.36328125" style="8" customWidth="1"/>
    <col min="5" max="5" width="54.36328125" customWidth="1"/>
    <col min="6" max="6" width="62.453125" customWidth="1"/>
    <col min="7" max="14" width="54.36328125" customWidth="1"/>
    <col min="15" max="15" width="38.08984375" customWidth="1"/>
    <col min="16" max="18" width="50.36328125" customWidth="1"/>
    <col min="19" max="19" width="54.36328125" customWidth="1"/>
    <col min="20" max="20" width="88.6328125" style="17" customWidth="1"/>
  </cols>
  <sheetData>
    <row r="3" spans="2:20">
      <c r="E3" s="99" t="s">
        <v>1587</v>
      </c>
    </row>
    <row r="4" spans="2:20">
      <c r="I4" s="161"/>
      <c r="J4" s="161"/>
      <c r="K4" s="161"/>
      <c r="L4" s="161"/>
      <c r="M4" s="161"/>
      <c r="N4" s="161"/>
      <c r="P4" s="33"/>
      <c r="Q4" s="33"/>
      <c r="R4" s="33"/>
      <c r="S4" s="33"/>
    </row>
    <row r="5" spans="2:20" ht="15.5">
      <c r="B5" s="357" t="s">
        <v>544</v>
      </c>
      <c r="C5" s="358"/>
      <c r="D5" s="359"/>
      <c r="E5" s="96"/>
      <c r="F5" s="96"/>
      <c r="G5" s="96"/>
      <c r="H5" s="96"/>
      <c r="I5" s="96"/>
      <c r="J5" s="106"/>
      <c r="K5" s="177"/>
      <c r="L5" s="177"/>
      <c r="M5" s="177"/>
      <c r="N5" s="177"/>
      <c r="O5" s="177"/>
      <c r="P5" s="177"/>
      <c r="Q5" s="177"/>
      <c r="R5" s="177"/>
      <c r="S5" s="177"/>
      <c r="T5" s="105"/>
    </row>
    <row r="6" spans="2:20" s="138" customFormat="1" ht="77.5">
      <c r="B6" s="1" t="s">
        <v>545</v>
      </c>
      <c r="C6" s="1" t="s">
        <v>3</v>
      </c>
      <c r="D6" s="28" t="s">
        <v>4</v>
      </c>
      <c r="E6" s="29" t="s">
        <v>1415</v>
      </c>
      <c r="F6" s="29" t="s">
        <v>1418</v>
      </c>
      <c r="G6" s="29" t="s">
        <v>1421</v>
      </c>
      <c r="H6" s="29" t="s">
        <v>1424</v>
      </c>
      <c r="I6" s="29" t="s">
        <v>1427</v>
      </c>
      <c r="J6" s="29" t="s">
        <v>1430</v>
      </c>
      <c r="K6" s="29" t="s">
        <v>1588</v>
      </c>
      <c r="L6" s="29" t="s">
        <v>1589</v>
      </c>
      <c r="M6" s="29" t="s">
        <v>1590</v>
      </c>
      <c r="N6" s="29" t="s">
        <v>1591</v>
      </c>
      <c r="O6" s="29" t="s">
        <v>1592</v>
      </c>
      <c r="P6" s="29" t="s">
        <v>1436</v>
      </c>
      <c r="Q6" s="29" t="s">
        <v>1593</v>
      </c>
      <c r="R6" s="29" t="s">
        <v>1443</v>
      </c>
      <c r="S6" s="29" t="s">
        <v>1446</v>
      </c>
      <c r="T6" s="29" t="s">
        <v>1449</v>
      </c>
    </row>
    <row r="7" spans="2:20" ht="58">
      <c r="B7" s="360" t="s">
        <v>547</v>
      </c>
      <c r="C7" s="42" t="s">
        <v>11</v>
      </c>
      <c r="D7" s="3" t="s">
        <v>12</v>
      </c>
      <c r="E7" s="54"/>
      <c r="F7" s="54"/>
      <c r="G7" s="54"/>
      <c r="H7" s="54"/>
      <c r="I7" s="54"/>
      <c r="J7" s="17"/>
      <c r="K7" s="18"/>
      <c r="L7" s="18"/>
      <c r="M7" s="18"/>
      <c r="N7" s="18"/>
      <c r="O7" s="18"/>
      <c r="P7" s="18"/>
      <c r="Q7" s="18"/>
      <c r="R7" s="18"/>
      <c r="S7" s="18"/>
    </row>
    <row r="8" spans="2:20" ht="29">
      <c r="B8" s="361"/>
      <c r="C8" s="4"/>
      <c r="D8" s="3" t="s">
        <v>13</v>
      </c>
      <c r="E8" s="54"/>
      <c r="F8" s="54"/>
      <c r="G8" s="54"/>
      <c r="H8" s="54"/>
      <c r="I8" s="54"/>
      <c r="J8" s="17"/>
      <c r="K8" s="18"/>
      <c r="L8" s="18"/>
      <c r="M8" s="18"/>
      <c r="N8" s="18"/>
      <c r="O8" s="18"/>
      <c r="P8" s="18"/>
      <c r="Q8" s="18"/>
      <c r="R8" s="18"/>
      <c r="S8" s="18"/>
    </row>
    <row r="9" spans="2:20">
      <c r="B9" s="361"/>
      <c r="C9" s="4"/>
      <c r="D9" s="3" t="s">
        <v>14</v>
      </c>
      <c r="E9" s="54"/>
      <c r="F9" s="54"/>
      <c r="G9" s="54"/>
      <c r="H9" s="54"/>
      <c r="I9" s="54"/>
      <c r="J9" s="17"/>
      <c r="K9" s="18"/>
      <c r="L9" s="18"/>
      <c r="M9" s="18"/>
      <c r="N9" s="18"/>
      <c r="O9" s="18"/>
      <c r="P9" s="18"/>
      <c r="Q9" s="18"/>
      <c r="R9" s="18"/>
      <c r="S9" s="18"/>
    </row>
    <row r="10" spans="2:20">
      <c r="B10" s="361"/>
      <c r="C10" s="4"/>
      <c r="D10" s="3" t="s">
        <v>15</v>
      </c>
      <c r="E10" s="54"/>
      <c r="F10" s="54"/>
      <c r="G10" s="54"/>
      <c r="H10" s="54"/>
      <c r="I10" s="54"/>
      <c r="J10" s="17"/>
      <c r="K10" s="18"/>
      <c r="L10" s="18"/>
      <c r="M10" s="18"/>
      <c r="N10" s="18"/>
      <c r="O10" s="18"/>
      <c r="P10" s="18"/>
      <c r="Q10" s="18"/>
      <c r="R10" s="18"/>
      <c r="S10" s="18"/>
    </row>
    <row r="11" spans="2:20" ht="72.5">
      <c r="B11" s="361"/>
      <c r="C11" s="14" t="s">
        <v>16</v>
      </c>
      <c r="D11" s="3" t="s">
        <v>17</v>
      </c>
      <c r="E11" s="54"/>
      <c r="F11" s="54"/>
      <c r="G11" s="54"/>
      <c r="H11" s="54"/>
      <c r="I11" s="54"/>
      <c r="J11" s="17"/>
      <c r="K11" s="18"/>
      <c r="L11" s="18"/>
      <c r="M11" s="18"/>
      <c r="N11" s="18"/>
      <c r="O11" s="18"/>
      <c r="P11" s="18"/>
      <c r="Q11" s="18"/>
      <c r="R11" s="18"/>
      <c r="S11" s="18"/>
    </row>
    <row r="12" spans="2:20" ht="87">
      <c r="B12" s="361"/>
      <c r="C12" s="15"/>
      <c r="D12" s="3" t="s">
        <v>18</v>
      </c>
      <c r="E12" s="54"/>
      <c r="F12" s="54"/>
      <c r="G12" s="54"/>
      <c r="H12" s="54"/>
      <c r="I12" s="54"/>
      <c r="J12" s="17"/>
      <c r="K12" s="18"/>
      <c r="L12" s="18"/>
      <c r="M12" s="18"/>
      <c r="N12" s="18"/>
      <c r="O12" s="18"/>
      <c r="P12" s="18"/>
      <c r="Q12" s="18"/>
      <c r="R12" s="18"/>
      <c r="S12" s="18"/>
    </row>
    <row r="13" spans="2:20" ht="409.5">
      <c r="B13" s="361"/>
      <c r="C13" s="15"/>
      <c r="D13" s="3" t="s">
        <v>19</v>
      </c>
      <c r="E13" s="54"/>
      <c r="F13" s="54" t="s">
        <v>1594</v>
      </c>
      <c r="G13" s="54"/>
      <c r="H13" s="54"/>
      <c r="I13" s="54"/>
      <c r="J13" s="17"/>
      <c r="K13" s="18"/>
      <c r="L13" s="18"/>
      <c r="M13" s="18"/>
      <c r="N13" s="18"/>
      <c r="O13" s="18"/>
      <c r="P13" s="18"/>
      <c r="Q13" s="18"/>
      <c r="R13" s="18"/>
      <c r="S13" s="18"/>
    </row>
    <row r="14" spans="2:20" ht="159.5">
      <c r="B14" s="361"/>
      <c r="C14" s="15"/>
      <c r="D14" s="3" t="s">
        <v>20</v>
      </c>
      <c r="E14" s="54"/>
      <c r="F14" s="54" t="s">
        <v>2074</v>
      </c>
      <c r="G14" s="54"/>
      <c r="H14" s="54"/>
      <c r="I14" s="54"/>
      <c r="J14" s="17"/>
      <c r="K14" s="18"/>
      <c r="L14" s="18"/>
      <c r="M14" s="18"/>
      <c r="N14" s="18"/>
      <c r="O14" s="18"/>
      <c r="P14" s="18"/>
      <c r="Q14" s="18"/>
      <c r="R14" s="18"/>
      <c r="S14" s="18"/>
    </row>
    <row r="15" spans="2:20" ht="43.5">
      <c r="B15" s="361"/>
      <c r="C15" s="15"/>
      <c r="D15" s="3" t="s">
        <v>21</v>
      </c>
      <c r="E15" s="54"/>
      <c r="F15" s="54"/>
      <c r="G15" s="54"/>
      <c r="H15" s="54"/>
      <c r="I15" s="54"/>
      <c r="J15" s="17"/>
      <c r="K15" s="18"/>
      <c r="L15" s="18"/>
      <c r="M15" s="18"/>
      <c r="N15" s="18"/>
      <c r="O15" s="18"/>
      <c r="P15" s="18"/>
      <c r="Q15" s="18"/>
      <c r="R15" s="18"/>
      <c r="S15" s="18"/>
    </row>
    <row r="16" spans="2:20" ht="87">
      <c r="B16" s="361"/>
      <c r="C16" s="15"/>
      <c r="D16" s="3" t="s">
        <v>22</v>
      </c>
      <c r="E16" s="54"/>
      <c r="F16" s="54"/>
      <c r="G16" s="54"/>
      <c r="H16" s="54"/>
      <c r="I16" s="54"/>
      <c r="J16" s="17"/>
      <c r="K16" s="18"/>
      <c r="L16" s="18"/>
      <c r="M16" s="18"/>
      <c r="N16" s="18"/>
      <c r="O16" s="18"/>
      <c r="P16" s="18"/>
      <c r="Q16" s="18"/>
      <c r="R16" s="18"/>
      <c r="S16" s="18"/>
    </row>
    <row r="17" spans="2:20" ht="391.5">
      <c r="B17" s="361"/>
      <c r="C17" s="5" t="s">
        <v>23</v>
      </c>
      <c r="D17" s="3" t="s">
        <v>24</v>
      </c>
      <c r="E17" s="54"/>
      <c r="F17" s="54"/>
      <c r="G17" s="54" t="s">
        <v>1595</v>
      </c>
      <c r="H17" s="54"/>
      <c r="I17" s="54"/>
      <c r="J17" s="7" t="s">
        <v>1596</v>
      </c>
      <c r="K17" s="18"/>
      <c r="L17" s="18"/>
      <c r="M17" s="18"/>
      <c r="N17" s="18"/>
      <c r="O17" s="18"/>
      <c r="P17" s="178"/>
      <c r="Q17" s="178" t="s">
        <v>2075</v>
      </c>
      <c r="R17" s="178"/>
      <c r="S17" s="178"/>
    </row>
    <row r="18" spans="2:20" ht="406">
      <c r="B18" s="361"/>
      <c r="C18" s="2"/>
      <c r="D18" s="3" t="s">
        <v>25</v>
      </c>
      <c r="E18" s="54"/>
      <c r="F18" s="54" t="s">
        <v>1597</v>
      </c>
      <c r="G18" s="54"/>
      <c r="H18" s="54"/>
      <c r="I18" s="54"/>
      <c r="J18" s="17"/>
      <c r="K18" s="18" t="s">
        <v>2076</v>
      </c>
      <c r="L18" s="18" t="s">
        <v>2077</v>
      </c>
      <c r="M18" s="18" t="s">
        <v>2078</v>
      </c>
      <c r="N18" s="18" t="s">
        <v>2079</v>
      </c>
      <c r="O18" s="18" t="s">
        <v>2080</v>
      </c>
      <c r="P18" s="18"/>
      <c r="Q18" s="18" t="s">
        <v>1598</v>
      </c>
      <c r="R18" s="18"/>
      <c r="S18" s="18"/>
    </row>
    <row r="19" spans="2:20" ht="409.5">
      <c r="B19" s="361"/>
      <c r="C19" s="2"/>
      <c r="D19" s="3" t="s">
        <v>26</v>
      </c>
      <c r="E19" s="54"/>
      <c r="F19" s="54" t="s">
        <v>2081</v>
      </c>
      <c r="G19" s="54"/>
      <c r="H19" s="54" t="s">
        <v>1599</v>
      </c>
      <c r="I19" s="54"/>
      <c r="J19" s="7" t="s">
        <v>1600</v>
      </c>
      <c r="K19" s="18"/>
      <c r="L19" s="18"/>
      <c r="M19" s="18"/>
      <c r="N19" s="18"/>
      <c r="O19" s="18"/>
      <c r="P19" s="18"/>
      <c r="Q19" s="18" t="s">
        <v>1601</v>
      </c>
      <c r="R19" s="18" t="s">
        <v>1602</v>
      </c>
      <c r="S19" s="18"/>
    </row>
    <row r="20" spans="2:20" ht="87">
      <c r="B20" s="361"/>
      <c r="C20" s="2"/>
      <c r="D20" s="3" t="s">
        <v>27</v>
      </c>
      <c r="E20" s="54"/>
      <c r="F20" s="54"/>
      <c r="G20" s="54"/>
      <c r="H20" s="54"/>
      <c r="I20" s="54"/>
      <c r="J20" s="17"/>
      <c r="K20" s="18"/>
      <c r="L20" s="18"/>
      <c r="M20" s="18"/>
      <c r="N20" s="18"/>
      <c r="O20" s="18"/>
      <c r="P20" s="18"/>
      <c r="Q20" s="18"/>
      <c r="R20" s="18"/>
      <c r="S20" s="18"/>
    </row>
    <row r="21" spans="2:20" ht="43.5">
      <c r="B21" s="361"/>
      <c r="C21" s="2"/>
      <c r="D21" s="3" t="s">
        <v>28</v>
      </c>
      <c r="E21" s="54"/>
      <c r="F21" s="54"/>
      <c r="G21" s="54"/>
      <c r="H21" s="54"/>
      <c r="I21" s="54"/>
      <c r="J21" s="17"/>
      <c r="K21" s="18"/>
      <c r="L21" s="18"/>
      <c r="M21" s="18"/>
      <c r="N21" s="18"/>
      <c r="O21" s="18"/>
      <c r="P21" s="18"/>
      <c r="Q21" s="18"/>
      <c r="R21" s="18"/>
      <c r="S21" s="18"/>
    </row>
    <row r="22" spans="2:20" ht="29">
      <c r="B22" s="361"/>
      <c r="C22" s="2"/>
      <c r="D22" s="3" t="s">
        <v>29</v>
      </c>
      <c r="E22" s="54"/>
      <c r="F22" s="54"/>
      <c r="G22" s="54"/>
      <c r="H22" s="54"/>
      <c r="I22" s="54"/>
      <c r="J22" s="17"/>
      <c r="K22" s="18"/>
      <c r="L22" s="18"/>
      <c r="M22" s="18"/>
      <c r="N22" s="18"/>
      <c r="O22" s="18"/>
      <c r="P22" s="18"/>
      <c r="Q22" s="18"/>
      <c r="R22" s="18"/>
      <c r="S22" s="18"/>
    </row>
    <row r="23" spans="2:20" ht="333.5">
      <c r="B23" s="361"/>
      <c r="C23" s="2"/>
      <c r="D23" s="3" t="s">
        <v>30</v>
      </c>
      <c r="E23" s="54"/>
      <c r="F23" s="54"/>
      <c r="G23" s="54"/>
      <c r="H23" s="54"/>
      <c r="I23" s="54"/>
      <c r="J23" s="17"/>
      <c r="K23" s="18"/>
      <c r="L23" s="18"/>
      <c r="M23" s="18"/>
      <c r="N23" s="18"/>
      <c r="O23" s="18"/>
      <c r="P23" s="18" t="s">
        <v>1603</v>
      </c>
      <c r="Q23" s="18"/>
      <c r="R23" s="18"/>
      <c r="S23" s="18"/>
    </row>
    <row r="24" spans="2:20" ht="58">
      <c r="B24" s="362" t="s">
        <v>581</v>
      </c>
      <c r="C24" s="42" t="s">
        <v>11</v>
      </c>
      <c r="D24" s="3" t="s">
        <v>31</v>
      </c>
      <c r="E24" s="54"/>
      <c r="F24" s="54"/>
      <c r="G24" s="54"/>
      <c r="H24" s="54"/>
      <c r="I24" s="54"/>
      <c r="J24" s="17"/>
      <c r="K24" s="18"/>
      <c r="L24" s="18"/>
      <c r="M24" s="18"/>
      <c r="N24" s="18"/>
      <c r="O24" s="18"/>
      <c r="P24" s="33"/>
      <c r="Q24" s="33"/>
      <c r="R24" s="33"/>
      <c r="S24" s="33"/>
    </row>
    <row r="25" spans="2:20" ht="29">
      <c r="B25" s="362"/>
      <c r="C25" s="6"/>
      <c r="D25" s="3" t="s">
        <v>32</v>
      </c>
      <c r="E25" s="54"/>
      <c r="F25" s="54"/>
      <c r="G25" s="54"/>
      <c r="H25" s="54"/>
      <c r="I25" s="54"/>
      <c r="J25" s="17"/>
      <c r="K25" s="18"/>
      <c r="L25" s="18"/>
      <c r="M25" s="18"/>
      <c r="N25" s="18"/>
      <c r="O25" s="18"/>
      <c r="P25" s="18"/>
      <c r="Q25" s="18"/>
      <c r="R25" s="18"/>
      <c r="S25" s="18"/>
    </row>
    <row r="26" spans="2:20" ht="116">
      <c r="B26" s="362"/>
      <c r="C26" s="6"/>
      <c r="D26" s="3" t="s">
        <v>33</v>
      </c>
      <c r="E26" s="54"/>
      <c r="F26" s="54" t="s">
        <v>1604</v>
      </c>
      <c r="G26" s="54"/>
      <c r="H26" s="54"/>
      <c r="I26" s="54"/>
      <c r="J26" s="17"/>
      <c r="K26" s="18"/>
      <c r="L26" s="18"/>
      <c r="M26" s="18"/>
      <c r="N26" s="18"/>
      <c r="O26" s="18"/>
      <c r="P26" s="18"/>
      <c r="Q26" s="18"/>
      <c r="R26" s="18"/>
      <c r="S26" s="18"/>
    </row>
    <row r="27" spans="2:20" ht="29">
      <c r="B27" s="362"/>
      <c r="C27" s="6"/>
      <c r="D27" s="3" t="s">
        <v>34</v>
      </c>
      <c r="E27" s="54"/>
      <c r="F27" s="54"/>
      <c r="G27" s="54"/>
      <c r="H27" s="54"/>
      <c r="I27" s="54"/>
      <c r="J27" s="17"/>
      <c r="K27" s="18"/>
      <c r="L27" s="18"/>
      <c r="M27" s="18"/>
      <c r="N27" s="18"/>
      <c r="O27" s="18"/>
      <c r="P27" s="18"/>
      <c r="Q27" s="18"/>
      <c r="R27" s="18"/>
      <c r="S27" s="18"/>
    </row>
    <row r="28" spans="2:20" ht="406">
      <c r="B28" s="362"/>
      <c r="C28" s="16" t="s">
        <v>35</v>
      </c>
      <c r="D28" s="3" t="s">
        <v>36</v>
      </c>
      <c r="E28" s="54"/>
      <c r="F28" s="54"/>
      <c r="G28" s="54"/>
      <c r="H28" s="54"/>
      <c r="I28" s="7" t="s">
        <v>2070</v>
      </c>
      <c r="J28" s="17"/>
      <c r="K28" s="18"/>
      <c r="L28" s="18"/>
      <c r="M28" s="18"/>
      <c r="N28" s="18"/>
      <c r="O28" s="18"/>
      <c r="P28" s="18"/>
      <c r="Q28" s="18"/>
      <c r="R28" s="18"/>
      <c r="S28" s="18"/>
      <c r="T28" s="7" t="s">
        <v>2071</v>
      </c>
    </row>
    <row r="29" spans="2:20" ht="232">
      <c r="B29" s="362"/>
      <c r="C29" s="16"/>
      <c r="D29" s="3" t="s">
        <v>37</v>
      </c>
      <c r="E29" s="54"/>
      <c r="F29" s="54" t="s">
        <v>2072</v>
      </c>
      <c r="G29" s="54"/>
      <c r="H29" s="54"/>
      <c r="I29" s="54"/>
      <c r="J29" s="17"/>
      <c r="K29" s="18"/>
      <c r="L29" s="18"/>
      <c r="M29" s="18"/>
      <c r="N29" s="18"/>
      <c r="O29" s="18"/>
      <c r="P29" s="18"/>
      <c r="Q29" s="18"/>
      <c r="R29" s="18"/>
      <c r="S29" s="18"/>
    </row>
    <row r="30" spans="2:20" ht="409.6">
      <c r="B30" s="362"/>
      <c r="C30" s="16"/>
      <c r="D30" s="3" t="s">
        <v>38</v>
      </c>
      <c r="E30" s="54" t="s">
        <v>1605</v>
      </c>
      <c r="F30" s="104" t="s">
        <v>2073</v>
      </c>
      <c r="G30" s="54"/>
      <c r="H30" s="54"/>
      <c r="I30" s="54"/>
      <c r="J30" s="17"/>
      <c r="K30" s="18"/>
      <c r="L30" s="18"/>
      <c r="M30" s="18"/>
      <c r="N30" s="18"/>
      <c r="O30" s="18"/>
      <c r="P30" s="18"/>
      <c r="Q30" s="18"/>
      <c r="R30" s="18"/>
      <c r="S30" s="18"/>
    </row>
    <row r="31" spans="2:20">
      <c r="B31" s="362"/>
      <c r="C31" s="16"/>
      <c r="D31" s="3" t="s">
        <v>39</v>
      </c>
      <c r="E31" s="54"/>
      <c r="F31" s="54"/>
      <c r="G31" s="54"/>
      <c r="H31" s="54"/>
      <c r="I31" s="54"/>
      <c r="J31" s="17"/>
      <c r="K31" s="18"/>
      <c r="L31" s="18"/>
      <c r="M31" s="18"/>
      <c r="N31" s="18"/>
      <c r="O31" s="18"/>
      <c r="P31" s="18"/>
      <c r="Q31" s="18"/>
      <c r="R31" s="18"/>
      <c r="S31" s="18"/>
    </row>
    <row r="32" spans="2:20">
      <c r="B32" s="362"/>
      <c r="C32" s="16"/>
      <c r="D32" s="3" t="s">
        <v>40</v>
      </c>
      <c r="E32" s="54"/>
      <c r="F32" s="54"/>
      <c r="G32" s="54"/>
      <c r="H32" s="54"/>
      <c r="I32" s="54"/>
      <c r="J32" s="17"/>
      <c r="K32" s="18"/>
      <c r="L32" s="18"/>
      <c r="M32" s="18"/>
      <c r="N32" s="18"/>
      <c r="O32" s="18"/>
      <c r="P32" s="18"/>
      <c r="Q32" s="18"/>
      <c r="R32" s="18"/>
      <c r="S32" s="18"/>
    </row>
    <row r="33" spans="2:19">
      <c r="B33" s="362"/>
      <c r="C33" s="16"/>
      <c r="D33" s="3" t="s">
        <v>41</v>
      </c>
      <c r="E33" s="54"/>
      <c r="F33" s="54"/>
      <c r="G33" s="54"/>
      <c r="H33" s="54"/>
      <c r="I33" s="54"/>
      <c r="J33" s="17"/>
      <c r="K33" s="18"/>
      <c r="L33" s="18"/>
      <c r="M33" s="18"/>
      <c r="N33" s="18"/>
      <c r="O33" s="18"/>
      <c r="P33" s="18"/>
      <c r="Q33" s="18"/>
      <c r="R33" s="18"/>
      <c r="S33" s="18"/>
    </row>
    <row r="34" spans="2:19" ht="58">
      <c r="B34" s="363" t="s">
        <v>599</v>
      </c>
      <c r="C34" s="42" t="s">
        <v>11</v>
      </c>
      <c r="D34" s="3" t="s">
        <v>42</v>
      </c>
      <c r="E34" s="54"/>
      <c r="F34" s="54"/>
      <c r="G34" s="54"/>
      <c r="H34" s="54"/>
      <c r="I34" s="54"/>
      <c r="J34" s="17"/>
      <c r="K34" s="18"/>
      <c r="L34" s="18"/>
      <c r="M34" s="18"/>
      <c r="N34" s="18"/>
      <c r="O34" s="18"/>
      <c r="P34" s="18"/>
      <c r="Q34" s="18"/>
      <c r="R34" s="18"/>
      <c r="S34" s="18"/>
    </row>
    <row r="35" spans="2:19" ht="43.5">
      <c r="B35" s="363"/>
      <c r="C35" s="42"/>
      <c r="D35" s="3" t="s">
        <v>43</v>
      </c>
      <c r="E35" s="54"/>
      <c r="F35" s="54"/>
      <c r="G35" s="54"/>
      <c r="H35" s="54"/>
      <c r="I35" s="54"/>
      <c r="J35" s="17"/>
      <c r="K35" s="18"/>
      <c r="L35" s="18"/>
      <c r="M35" s="18"/>
      <c r="N35" s="18"/>
      <c r="O35" s="18"/>
      <c r="P35" s="18"/>
      <c r="Q35" s="18"/>
      <c r="R35" s="18"/>
      <c r="S35" s="18"/>
    </row>
    <row r="36" spans="2:19" ht="58">
      <c r="B36" s="363"/>
      <c r="C36" s="42"/>
      <c r="D36" s="3" t="s">
        <v>44</v>
      </c>
      <c r="E36" s="54"/>
      <c r="F36" s="54"/>
      <c r="G36" s="54"/>
      <c r="H36" s="54"/>
      <c r="I36" s="54"/>
      <c r="J36" s="17"/>
      <c r="K36" s="18"/>
      <c r="L36" s="18"/>
      <c r="M36" s="18"/>
      <c r="N36" s="18"/>
      <c r="O36" s="18"/>
      <c r="P36" s="18"/>
      <c r="Q36" s="18"/>
      <c r="R36" s="18"/>
      <c r="S36" s="18"/>
    </row>
    <row r="37" spans="2:19" ht="43.5">
      <c r="B37" s="363"/>
      <c r="C37" s="42"/>
      <c r="D37" s="3" t="s">
        <v>45</v>
      </c>
      <c r="E37" s="54"/>
      <c r="F37" s="54"/>
      <c r="G37" s="54"/>
      <c r="H37" s="54"/>
      <c r="I37" s="54"/>
      <c r="J37" s="17"/>
      <c r="K37" s="18"/>
      <c r="L37" s="18"/>
      <c r="M37" s="18"/>
      <c r="N37" s="18"/>
      <c r="O37" s="18"/>
      <c r="P37" s="18"/>
      <c r="Q37" s="18"/>
      <c r="R37" s="18"/>
      <c r="S37" s="18"/>
    </row>
    <row r="38" spans="2:19" ht="29">
      <c r="B38" s="363"/>
      <c r="C38" s="42"/>
      <c r="D38" s="3" t="s">
        <v>46</v>
      </c>
      <c r="E38" s="54"/>
      <c r="F38" s="54"/>
      <c r="G38" s="54"/>
      <c r="H38" s="54"/>
      <c r="I38" s="54"/>
      <c r="J38" s="17"/>
      <c r="K38" s="18"/>
      <c r="L38" s="18"/>
      <c r="M38" s="18"/>
      <c r="N38" s="18"/>
      <c r="O38" s="18"/>
      <c r="P38" s="18"/>
      <c r="Q38" s="18"/>
      <c r="R38" s="18"/>
      <c r="S38" s="18"/>
    </row>
    <row r="39" spans="2:19" ht="29">
      <c r="B39" s="363"/>
      <c r="C39" s="42"/>
      <c r="D39" s="3" t="s">
        <v>47</v>
      </c>
      <c r="E39" s="54"/>
      <c r="F39" s="54"/>
      <c r="G39" s="54"/>
      <c r="H39" s="54"/>
      <c r="I39" s="54"/>
      <c r="J39" s="17"/>
      <c r="K39" s="18"/>
      <c r="L39" s="18"/>
      <c r="M39" s="18"/>
      <c r="N39" s="18"/>
      <c r="O39" s="18"/>
      <c r="P39" s="18"/>
      <c r="Q39" s="18"/>
      <c r="R39" s="18"/>
      <c r="S39" s="18"/>
    </row>
    <row r="40" spans="2:19" ht="29">
      <c r="B40" s="363"/>
      <c r="C40" s="42"/>
      <c r="D40" s="3" t="s">
        <v>48</v>
      </c>
      <c r="E40" s="54"/>
      <c r="F40" s="54"/>
      <c r="G40" s="54"/>
      <c r="H40" s="54"/>
      <c r="I40" s="54"/>
      <c r="J40" s="17"/>
      <c r="K40" s="18"/>
      <c r="L40" s="18"/>
      <c r="M40" s="18"/>
      <c r="N40" s="18"/>
      <c r="O40" s="18"/>
      <c r="P40" s="18"/>
      <c r="Q40" s="18"/>
      <c r="R40" s="18"/>
      <c r="S40" s="18"/>
    </row>
    <row r="41" spans="2:19" ht="29">
      <c r="B41" s="363"/>
      <c r="C41" s="42"/>
      <c r="D41" s="3" t="s">
        <v>49</v>
      </c>
      <c r="E41" s="54"/>
      <c r="F41" s="54"/>
      <c r="G41" s="54"/>
      <c r="H41" s="54"/>
      <c r="I41" s="54"/>
      <c r="J41" s="17"/>
      <c r="K41" s="18"/>
      <c r="L41" s="18"/>
      <c r="M41" s="18"/>
      <c r="N41" s="18"/>
      <c r="O41" s="18"/>
      <c r="P41" s="18"/>
      <c r="Q41" s="18"/>
      <c r="R41" s="18"/>
      <c r="S41" s="18"/>
    </row>
    <row r="42" spans="2:19" ht="72.5">
      <c r="B42" s="363"/>
      <c r="C42" s="16" t="s">
        <v>35</v>
      </c>
      <c r="D42" s="3" t="s">
        <v>50</v>
      </c>
      <c r="E42" s="54"/>
      <c r="F42" s="54"/>
      <c r="G42" s="54"/>
      <c r="H42" s="54"/>
      <c r="I42" s="54"/>
      <c r="J42" s="17"/>
      <c r="K42" s="18"/>
      <c r="L42" s="18"/>
      <c r="M42" s="18"/>
      <c r="N42" s="18"/>
      <c r="O42" s="18"/>
      <c r="P42" s="18"/>
      <c r="Q42" s="18"/>
      <c r="R42" s="18"/>
      <c r="S42" s="18"/>
    </row>
    <row r="43" spans="2:19" ht="29">
      <c r="B43" s="97" t="s">
        <v>610</v>
      </c>
      <c r="C43" s="7" t="s">
        <v>51</v>
      </c>
      <c r="D43" s="98" t="s">
        <v>52</v>
      </c>
      <c r="E43" s="54"/>
      <c r="F43" s="54"/>
      <c r="G43" s="54"/>
      <c r="H43" s="54"/>
      <c r="I43" s="54"/>
      <c r="J43" s="17"/>
      <c r="K43" s="18"/>
      <c r="L43" s="18"/>
      <c r="M43" s="18"/>
      <c r="N43" s="18"/>
      <c r="O43" s="18"/>
      <c r="P43" s="18"/>
      <c r="Q43" s="18"/>
      <c r="R43" s="18"/>
      <c r="S43" s="18"/>
    </row>
    <row r="44" spans="2:19" ht="333.5">
      <c r="B44" s="97"/>
      <c r="C44" s="7" t="s">
        <v>51</v>
      </c>
      <c r="D44" s="98" t="s">
        <v>53</v>
      </c>
      <c r="E44" s="54"/>
      <c r="F44" s="54"/>
      <c r="G44" s="54"/>
      <c r="H44" s="54"/>
      <c r="I44" s="54"/>
      <c r="J44" s="17"/>
      <c r="K44" s="18"/>
      <c r="L44" s="18"/>
      <c r="M44" s="18"/>
      <c r="N44" s="18"/>
      <c r="O44" s="18"/>
      <c r="P44" s="18"/>
      <c r="Q44" s="18"/>
      <c r="R44" s="18"/>
      <c r="S44" s="18" t="s">
        <v>1606</v>
      </c>
    </row>
    <row r="45" spans="2:19">
      <c r="B45" s="97"/>
      <c r="C45" s="7" t="s">
        <v>51</v>
      </c>
      <c r="D45" s="98" t="s">
        <v>54</v>
      </c>
      <c r="E45" s="54"/>
      <c r="F45" s="54"/>
      <c r="G45" s="54"/>
      <c r="H45" s="54"/>
      <c r="I45" s="54"/>
      <c r="J45" s="17"/>
      <c r="K45" s="18"/>
      <c r="L45" s="18"/>
      <c r="M45" s="18"/>
      <c r="N45" s="18"/>
      <c r="O45" s="18"/>
      <c r="P45" s="18"/>
      <c r="Q45" s="18"/>
      <c r="R45" s="18"/>
      <c r="S45" s="18"/>
    </row>
    <row r="46" spans="2:19">
      <c r="J46" s="17"/>
      <c r="K46" s="33"/>
      <c r="L46" s="33"/>
      <c r="M46" s="33"/>
      <c r="N46" s="33"/>
      <c r="O46" s="33"/>
      <c r="P46" s="33"/>
      <c r="Q46" s="33"/>
      <c r="R46" s="33"/>
      <c r="S46" s="33"/>
    </row>
    <row r="47" spans="2:19">
      <c r="K47" s="33"/>
      <c r="L47" s="33"/>
      <c r="M47" s="33"/>
      <c r="N47" s="33"/>
      <c r="O47" s="33"/>
      <c r="P47" s="33"/>
      <c r="Q47" s="33"/>
      <c r="R47" s="33"/>
      <c r="S47" s="33"/>
    </row>
    <row r="48" spans="2:19">
      <c r="K48" s="110"/>
      <c r="L48" s="110"/>
      <c r="M48" s="110"/>
      <c r="N48" s="110"/>
      <c r="O48" s="110"/>
      <c r="P48" s="110"/>
      <c r="Q48" s="110"/>
      <c r="R48" s="110"/>
      <c r="S48" s="110"/>
    </row>
    <row r="49" spans="11:19">
      <c r="K49" s="110"/>
      <c r="L49" s="110"/>
      <c r="M49" s="110"/>
      <c r="N49" s="110"/>
      <c r="O49" s="110"/>
      <c r="P49" s="110"/>
      <c r="Q49" s="110"/>
      <c r="R49" s="110"/>
      <c r="S49" s="110"/>
    </row>
    <row r="50" spans="11:19">
      <c r="K50" s="110"/>
      <c r="L50" s="110"/>
      <c r="M50" s="110"/>
      <c r="N50" s="110"/>
      <c r="O50" s="110"/>
      <c r="P50" s="110"/>
      <c r="Q50" s="110"/>
      <c r="R50" s="110"/>
      <c r="S50" s="110"/>
    </row>
    <row r="51" spans="11:19">
      <c r="P51" s="110"/>
      <c r="Q51" s="110"/>
      <c r="R51" s="110"/>
      <c r="S51" s="110"/>
    </row>
    <row r="52" spans="11:19">
      <c r="P52" s="110"/>
      <c r="Q52" s="110"/>
      <c r="R52" s="110"/>
      <c r="S52" s="110"/>
    </row>
    <row r="53" spans="11:19">
      <c r="P53" s="110"/>
      <c r="Q53" s="110"/>
      <c r="R53" s="110"/>
      <c r="S53" s="110"/>
    </row>
    <row r="54" spans="11:19">
      <c r="P54" s="110"/>
      <c r="Q54" s="110"/>
      <c r="R54" s="110"/>
      <c r="S54" s="110"/>
    </row>
  </sheetData>
  <mergeCells count="4">
    <mergeCell ref="B5:D5"/>
    <mergeCell ref="B7:B23"/>
    <mergeCell ref="B24:B33"/>
    <mergeCell ref="B34:B4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BN56"/>
  <sheetViews>
    <sheetView zoomScale="80" zoomScaleNormal="80" zoomScalePageLayoutView="80" workbookViewId="0">
      <pane xSplit="4" ySplit="7" topLeftCell="AA44" activePane="bottomRight" state="frozen"/>
      <selection pane="topRight" activeCell="E1" sqref="E1"/>
      <selection pane="bottomLeft" activeCell="A7" sqref="A7"/>
      <selection pane="bottomRight" activeCell="AC45" sqref="AC45"/>
    </sheetView>
  </sheetViews>
  <sheetFormatPr defaultColWidth="8.81640625" defaultRowHeight="14.5"/>
  <cols>
    <col min="2" max="3" width="35.81640625" style="17" customWidth="1"/>
    <col min="4" max="4" width="42.453125" style="8" customWidth="1"/>
    <col min="5" max="6" width="105.36328125" customWidth="1"/>
    <col min="7" max="7" width="119.81640625" customWidth="1"/>
    <col min="8" max="8" width="211" customWidth="1"/>
    <col min="9" max="9" width="63.81640625" customWidth="1"/>
    <col min="10" max="10" width="218.6328125" customWidth="1"/>
    <col min="11" max="11" width="46.453125" customWidth="1"/>
    <col min="12" max="12" width="96.453125" customWidth="1"/>
    <col min="13" max="13" width="64" customWidth="1"/>
    <col min="14" max="14" width="121" customWidth="1"/>
    <col min="15" max="15" width="215.08984375" customWidth="1"/>
    <col min="16" max="16" width="46.81640625" customWidth="1"/>
    <col min="17" max="17" width="59.08984375" customWidth="1"/>
    <col min="18" max="18" width="42.81640625" customWidth="1"/>
    <col min="19" max="19" width="36.81640625" customWidth="1"/>
    <col min="20" max="25" width="50" customWidth="1"/>
    <col min="26" max="26" width="75.6328125" customWidth="1"/>
    <col min="27" max="28" width="50" customWidth="1"/>
    <col min="29" max="29" width="123.08984375" customWidth="1"/>
    <col min="30" max="32" width="50" customWidth="1"/>
    <col min="33" max="33" width="67.6328125" customWidth="1"/>
    <col min="34" max="43" width="88" customWidth="1"/>
    <col min="44" max="66" width="93.36328125" customWidth="1"/>
  </cols>
  <sheetData>
    <row r="1" spans="2:66">
      <c r="Y1" s="153" t="s">
        <v>1607</v>
      </c>
      <c r="Z1" s="153" t="s">
        <v>1608</v>
      </c>
      <c r="AA1" s="153" t="s">
        <v>1609</v>
      </c>
    </row>
    <row r="2" spans="2:66">
      <c r="Y2" s="153" t="s">
        <v>1610</v>
      </c>
      <c r="Z2" s="153" t="s">
        <v>1611</v>
      </c>
      <c r="AA2" s="153" t="s">
        <v>1612</v>
      </c>
      <c r="AI2" t="s">
        <v>1613</v>
      </c>
    </row>
    <row r="3" spans="2:66">
      <c r="Z3" s="153" t="s">
        <v>1614</v>
      </c>
      <c r="AA3" s="153" t="s">
        <v>1615</v>
      </c>
      <c r="AB3" s="153"/>
      <c r="AC3" s="153"/>
      <c r="AD3" s="153"/>
      <c r="AE3" s="153"/>
      <c r="AF3" s="153"/>
      <c r="AG3" s="153"/>
      <c r="AI3" s="153" t="s">
        <v>1616</v>
      </c>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row>
    <row r="4" spans="2:66">
      <c r="E4" s="99" t="s">
        <v>1617</v>
      </c>
      <c r="F4" s="99"/>
      <c r="G4" s="99"/>
      <c r="H4" s="99"/>
      <c r="Z4" s="153" t="s">
        <v>1618</v>
      </c>
      <c r="AA4" s="153" t="s">
        <v>1619</v>
      </c>
      <c r="AB4" s="153"/>
      <c r="AC4" s="153"/>
      <c r="AI4" s="153" t="s">
        <v>1564</v>
      </c>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row>
    <row r="5" spans="2:66">
      <c r="Z5" s="153" t="s">
        <v>1620</v>
      </c>
      <c r="AA5" s="153" t="s">
        <v>1621</v>
      </c>
      <c r="AB5" s="153"/>
      <c r="AC5" s="153"/>
      <c r="AI5" s="153" t="s">
        <v>1567</v>
      </c>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row>
    <row r="6" spans="2:66" ht="15.5">
      <c r="B6" s="357" t="s">
        <v>544</v>
      </c>
      <c r="C6" s="358"/>
      <c r="D6" s="359"/>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row>
    <row r="7" spans="2:66" s="142" customFormat="1" ht="43.5">
      <c r="B7" s="1"/>
      <c r="C7" s="122" t="s">
        <v>3</v>
      </c>
      <c r="D7" s="28" t="s">
        <v>4</v>
      </c>
      <c r="E7" s="139" t="s">
        <v>1622</v>
      </c>
      <c r="F7" s="139" t="s">
        <v>1623</v>
      </c>
      <c r="G7" s="140" t="s">
        <v>1452</v>
      </c>
      <c r="H7" s="113" t="s">
        <v>1588</v>
      </c>
      <c r="I7" s="113" t="s">
        <v>1589</v>
      </c>
      <c r="J7" s="113" t="s">
        <v>1590</v>
      </c>
      <c r="K7" s="113" t="s">
        <v>1591</v>
      </c>
      <c r="L7" s="113" t="s">
        <v>1592</v>
      </c>
      <c r="M7" s="141" t="s">
        <v>1456</v>
      </c>
      <c r="N7" s="141" t="s">
        <v>1459</v>
      </c>
      <c r="O7" s="141" t="s">
        <v>1462</v>
      </c>
      <c r="P7" s="141" t="s">
        <v>1465</v>
      </c>
      <c r="Q7" s="141" t="s">
        <v>1468</v>
      </c>
      <c r="R7" s="141" t="s">
        <v>1470</v>
      </c>
      <c r="S7" s="141" t="s">
        <v>1472</v>
      </c>
      <c r="T7" s="141" t="s">
        <v>1474</v>
      </c>
      <c r="U7" s="148" t="s">
        <v>1624</v>
      </c>
      <c r="V7" s="151" t="s">
        <v>1479</v>
      </c>
      <c r="W7" s="154" t="s">
        <v>1482</v>
      </c>
      <c r="X7" s="150" t="s">
        <v>1485</v>
      </c>
      <c r="Y7" s="152" t="s">
        <v>1625</v>
      </c>
      <c r="Z7" s="152" t="s">
        <v>1626</v>
      </c>
      <c r="AA7" s="152" t="s">
        <v>1627</v>
      </c>
      <c r="AB7" s="150" t="s">
        <v>1494</v>
      </c>
      <c r="AC7" s="150" t="s">
        <v>1497</v>
      </c>
      <c r="AD7" s="150" t="s">
        <v>1499</v>
      </c>
      <c r="AE7" s="150" t="s">
        <v>1501</v>
      </c>
      <c r="AF7" s="150" t="s">
        <v>1504</v>
      </c>
      <c r="AG7" s="237" t="s">
        <v>1507</v>
      </c>
      <c r="AH7" s="239" t="s">
        <v>1510</v>
      </c>
      <c r="AI7" s="237" t="s">
        <v>1628</v>
      </c>
      <c r="AJ7" s="237" t="s">
        <v>1514</v>
      </c>
      <c r="AK7" s="237" t="s">
        <v>2082</v>
      </c>
      <c r="AL7" s="237" t="s">
        <v>1520</v>
      </c>
      <c r="AM7" s="237" t="s">
        <v>1522</v>
      </c>
      <c r="AN7" s="237" t="s">
        <v>1525</v>
      </c>
      <c r="AO7" s="237" t="s">
        <v>1527</v>
      </c>
      <c r="AP7" s="237" t="s">
        <v>1529</v>
      </c>
      <c r="AQ7" s="237" t="s">
        <v>1531</v>
      </c>
      <c r="AR7" s="246" t="s">
        <v>1629</v>
      </c>
      <c r="AS7" s="246" t="s">
        <v>1630</v>
      </c>
      <c r="AT7" s="246" t="s">
        <v>1539</v>
      </c>
      <c r="AU7" s="237" t="s">
        <v>1542</v>
      </c>
      <c r="AV7" s="246" t="s">
        <v>1544</v>
      </c>
      <c r="AW7" s="246" t="s">
        <v>1547</v>
      </c>
      <c r="AX7" s="237" t="s">
        <v>1631</v>
      </c>
      <c r="AY7" s="246" t="s">
        <v>1552</v>
      </c>
      <c r="AZ7" s="246" t="s">
        <v>1554</v>
      </c>
      <c r="BA7" s="246" t="s">
        <v>1632</v>
      </c>
      <c r="BB7" s="246" t="s">
        <v>1557</v>
      </c>
      <c r="BC7" s="246" t="s">
        <v>1633</v>
      </c>
      <c r="BD7" s="237" t="s">
        <v>1563</v>
      </c>
      <c r="BE7" s="237" t="s">
        <v>1566</v>
      </c>
      <c r="BF7" s="237" t="s">
        <v>1569</v>
      </c>
      <c r="BG7" s="237" t="s">
        <v>1572</v>
      </c>
      <c r="BH7" s="237" t="s">
        <v>1575</v>
      </c>
      <c r="BI7" s="237" t="s">
        <v>2083</v>
      </c>
      <c r="BJ7" s="237" t="s">
        <v>1634</v>
      </c>
      <c r="BK7" s="237" t="s">
        <v>1583</v>
      </c>
      <c r="BL7" s="237" t="s">
        <v>1586</v>
      </c>
      <c r="BM7" s="260" t="s">
        <v>2084</v>
      </c>
      <c r="BN7" s="260" t="s">
        <v>2085</v>
      </c>
    </row>
    <row r="8" spans="2:66">
      <c r="B8" s="126"/>
      <c r="C8" s="377" t="s">
        <v>1023</v>
      </c>
      <c r="D8" s="123" t="s">
        <v>1024</v>
      </c>
      <c r="H8" s="54"/>
      <c r="I8" s="54"/>
      <c r="J8" s="54"/>
      <c r="K8" s="54"/>
      <c r="L8" s="54"/>
      <c r="M8" s="54"/>
      <c r="N8" s="54"/>
      <c r="O8" s="54"/>
      <c r="P8" s="54"/>
      <c r="Q8" s="54"/>
      <c r="R8" s="54"/>
      <c r="S8" s="54"/>
      <c r="T8" s="54"/>
      <c r="U8" s="54"/>
      <c r="V8" s="54"/>
      <c r="W8" s="54"/>
      <c r="X8" s="54"/>
      <c r="Y8" s="54"/>
      <c r="Z8" s="54"/>
      <c r="AA8" s="54"/>
      <c r="AB8" s="54"/>
      <c r="AC8" s="54"/>
      <c r="AD8" s="54"/>
      <c r="AE8" s="54"/>
      <c r="AF8" s="54"/>
      <c r="AG8" s="54"/>
      <c r="AH8" s="238"/>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row>
    <row r="9" spans="2:66">
      <c r="B9" s="127"/>
      <c r="C9" s="377"/>
      <c r="D9" s="123" t="s">
        <v>1025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row>
    <row r="10" spans="2:66">
      <c r="B10" s="127"/>
      <c r="C10" s="377"/>
      <c r="D10" s="123" t="s">
        <v>1026</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row>
    <row r="11" spans="2:66">
      <c r="B11" s="127"/>
      <c r="C11" s="377"/>
      <c r="D11" s="123" t="s">
        <v>1027</v>
      </c>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row>
    <row r="12" spans="2:66" ht="25">
      <c r="B12" s="127"/>
      <c r="C12" s="377"/>
      <c r="D12" s="123" t="s">
        <v>1028</v>
      </c>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row>
    <row r="13" spans="2:66" ht="25">
      <c r="B13" s="127"/>
      <c r="C13" s="377"/>
      <c r="D13" s="123" t="s">
        <v>1029</v>
      </c>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row>
    <row r="14" spans="2:66" ht="25">
      <c r="B14" s="127"/>
      <c r="C14" s="377"/>
      <c r="D14" s="123" t="s">
        <v>1030</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row>
    <row r="15" spans="2:66">
      <c r="B15" s="128"/>
      <c r="C15" s="378" t="s">
        <v>1031</v>
      </c>
      <c r="D15" s="124" t="s">
        <v>1032</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row>
    <row r="16" spans="2:66">
      <c r="B16" s="128"/>
      <c r="C16" s="378"/>
      <c r="D16" s="124" t="s">
        <v>1033</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row>
    <row r="17" spans="2:66">
      <c r="B17" s="128"/>
      <c r="C17" s="378"/>
      <c r="D17" s="124" t="s">
        <v>1034</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row>
    <row r="18" spans="2:66" ht="25">
      <c r="B18" s="128"/>
      <c r="C18" s="378"/>
      <c r="D18" s="124" t="s">
        <v>1035</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row>
    <row r="19" spans="2:66">
      <c r="B19" s="128"/>
      <c r="C19" s="378"/>
      <c r="D19" s="124" t="s">
        <v>1036</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row>
    <row r="20" spans="2:66" ht="409.5">
      <c r="B20" s="128"/>
      <c r="C20" s="378"/>
      <c r="D20" s="124" t="s">
        <v>1040</v>
      </c>
      <c r="H20" s="54" t="s">
        <v>2086</v>
      </c>
      <c r="I20" s="54"/>
      <c r="J20" s="54" t="s">
        <v>1635</v>
      </c>
      <c r="K20" s="54"/>
      <c r="L20" s="54"/>
      <c r="M20" s="54" t="s">
        <v>1636</v>
      </c>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t="s">
        <v>1637</v>
      </c>
      <c r="BJ20" s="54" t="s">
        <v>2087</v>
      </c>
      <c r="BK20" s="54" t="s">
        <v>1638</v>
      </c>
      <c r="BL20" s="54"/>
      <c r="BM20" s="54"/>
      <c r="BN20" s="54"/>
    </row>
    <row r="21" spans="2:66">
      <c r="B21" s="128"/>
      <c r="C21" s="378"/>
      <c r="D21" s="124" t="s">
        <v>1041</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row>
    <row r="22" spans="2:66">
      <c r="B22" s="128"/>
      <c r="C22" s="378"/>
      <c r="D22" s="124" t="s">
        <v>1043</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row>
    <row r="23" spans="2:66">
      <c r="B23" s="128"/>
      <c r="C23" s="378"/>
      <c r="D23" s="124" t="s">
        <v>1044</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row>
    <row r="24" spans="2:66">
      <c r="B24" s="128"/>
      <c r="C24" s="378"/>
      <c r="D24" s="124" t="s">
        <v>1045</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row>
    <row r="25" spans="2:66">
      <c r="B25" s="129"/>
      <c r="C25" s="378"/>
      <c r="D25" s="124" t="s">
        <v>1048</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row>
    <row r="26" spans="2:66" hidden="1">
      <c r="B26" s="129"/>
      <c r="C26" s="378"/>
      <c r="D26" s="124" t="s">
        <v>1052</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row>
    <row r="27" spans="2:66" ht="409" customHeight="1">
      <c r="B27" s="129"/>
      <c r="C27" s="378"/>
      <c r="D27" s="124" t="s">
        <v>1055</v>
      </c>
      <c r="E27" s="54" t="s">
        <v>1639</v>
      </c>
      <c r="F27" s="54"/>
      <c r="G27" s="54" t="s">
        <v>2088</v>
      </c>
      <c r="H27" s="111" t="s">
        <v>2089</v>
      </c>
      <c r="I27" s="111" t="s">
        <v>2090</v>
      </c>
      <c r="J27" s="111" t="s">
        <v>2091</v>
      </c>
      <c r="K27" s="111" t="s">
        <v>2079</v>
      </c>
      <c r="L27" s="111" t="s">
        <v>2092</v>
      </c>
      <c r="M27" s="111" t="s">
        <v>1640</v>
      </c>
      <c r="N27" s="111" t="s">
        <v>1641</v>
      </c>
      <c r="O27" s="111" t="s">
        <v>1642</v>
      </c>
      <c r="P27" s="111" t="s">
        <v>1643</v>
      </c>
      <c r="Q27" s="111" t="s">
        <v>1644</v>
      </c>
      <c r="R27" s="111" t="s">
        <v>1645</v>
      </c>
      <c r="S27" s="111" t="s">
        <v>1646</v>
      </c>
      <c r="T27" s="111" t="s">
        <v>1647</v>
      </c>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row>
    <row r="28" spans="2:66" ht="58">
      <c r="B28" s="129"/>
      <c r="C28" s="378"/>
      <c r="D28" s="124" t="s">
        <v>1056</v>
      </c>
      <c r="E28" s="54"/>
      <c r="F28" s="54"/>
      <c r="G28" s="54"/>
      <c r="H28" s="54"/>
      <c r="I28" s="54"/>
      <c r="J28" s="54" t="s">
        <v>1648</v>
      </c>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row>
    <row r="29" spans="2:66" ht="409.5">
      <c r="B29" s="129"/>
      <c r="C29" s="378"/>
      <c r="D29" s="124" t="s">
        <v>1057</v>
      </c>
      <c r="E29" s="54"/>
      <c r="F29" s="54"/>
      <c r="G29" s="54"/>
      <c r="H29" s="54" t="s">
        <v>1649</v>
      </c>
      <c r="I29" s="54"/>
      <c r="J29" s="54" t="s">
        <v>1650</v>
      </c>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t="s">
        <v>1651</v>
      </c>
      <c r="BG29" s="54"/>
      <c r="BH29" s="54"/>
      <c r="BI29" s="54" t="s">
        <v>1652</v>
      </c>
      <c r="BJ29" s="54"/>
      <c r="BK29" s="54"/>
      <c r="BL29" s="54" t="s">
        <v>1653</v>
      </c>
      <c r="BM29" s="54"/>
      <c r="BN29" s="54"/>
    </row>
    <row r="30" spans="2:66">
      <c r="B30" s="129"/>
      <c r="C30" s="378"/>
      <c r="D30" s="124" t="s">
        <v>1058</v>
      </c>
      <c r="E30" s="54"/>
      <c r="F30" s="54"/>
      <c r="G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row>
    <row r="31" spans="2:66">
      <c r="B31" s="129"/>
      <c r="C31" s="378"/>
      <c r="D31" s="124" t="s">
        <v>1059</v>
      </c>
      <c r="E31" s="54"/>
      <c r="F31" s="54"/>
      <c r="G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row>
    <row r="32" spans="2:66" ht="409.5">
      <c r="B32" s="129"/>
      <c r="C32" s="378"/>
      <c r="D32" s="124" t="s">
        <v>1060</v>
      </c>
      <c r="E32" s="54"/>
      <c r="F32" s="54"/>
      <c r="G32" s="54"/>
      <c r="H32" s="54" t="s">
        <v>2093</v>
      </c>
      <c r="I32" s="54"/>
      <c r="J32" s="54" t="s">
        <v>1654</v>
      </c>
      <c r="K32" s="54"/>
      <c r="L32" s="54"/>
      <c r="M32" s="54" t="s">
        <v>1655</v>
      </c>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t="s">
        <v>1656</v>
      </c>
      <c r="AY32" s="54" t="s">
        <v>2094</v>
      </c>
      <c r="AZ32" s="54" t="s">
        <v>1657</v>
      </c>
      <c r="BA32" s="54" t="s">
        <v>1658</v>
      </c>
      <c r="BB32" s="54" t="s">
        <v>1659</v>
      </c>
      <c r="BC32" s="54" t="s">
        <v>1660</v>
      </c>
      <c r="BD32" s="54" t="s">
        <v>1661</v>
      </c>
      <c r="BE32" s="54" t="s">
        <v>1662</v>
      </c>
      <c r="BF32" s="54" t="s">
        <v>2095</v>
      </c>
      <c r="BG32" s="54" t="s">
        <v>1663</v>
      </c>
      <c r="BH32" s="54" t="s">
        <v>2096</v>
      </c>
      <c r="BI32" s="54"/>
      <c r="BJ32" s="54"/>
      <c r="BK32" s="54"/>
      <c r="BL32" s="54"/>
      <c r="BM32" s="54"/>
      <c r="BN32" s="54"/>
    </row>
    <row r="33" spans="2:66" ht="391.5">
      <c r="B33" s="129"/>
      <c r="C33" s="378"/>
      <c r="D33" s="124" t="s">
        <v>1061</v>
      </c>
      <c r="E33" s="54"/>
      <c r="F33" s="54"/>
      <c r="G33" s="54"/>
      <c r="H33" s="54" t="s">
        <v>2097</v>
      </c>
      <c r="I33" s="54" t="s">
        <v>1664</v>
      </c>
      <c r="J33" s="54" t="s">
        <v>1665</v>
      </c>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row>
    <row r="34" spans="2:66">
      <c r="B34" s="129"/>
      <c r="C34" s="378"/>
      <c r="D34" s="124" t="s">
        <v>1062</v>
      </c>
      <c r="E34" s="54"/>
      <c r="F34" s="54"/>
      <c r="G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row>
    <row r="35" spans="2:66">
      <c r="B35" s="129"/>
      <c r="C35" s="378"/>
      <c r="D35" s="124" t="s">
        <v>1063</v>
      </c>
      <c r="E35" s="54"/>
      <c r="F35" s="54"/>
      <c r="G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row>
    <row r="36" spans="2:66" ht="145">
      <c r="B36" s="130"/>
      <c r="C36" s="379" t="s">
        <v>1065</v>
      </c>
      <c r="D36" s="125" t="s">
        <v>1066</v>
      </c>
      <c r="E36" s="54"/>
      <c r="F36" s="54"/>
      <c r="G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t="s">
        <v>1666</v>
      </c>
      <c r="AT36" s="54"/>
      <c r="AU36" s="54"/>
      <c r="AV36" s="54"/>
      <c r="AW36" s="54"/>
      <c r="AX36" s="54"/>
      <c r="AY36" s="54"/>
      <c r="AZ36" s="54"/>
      <c r="BA36" s="54"/>
      <c r="BB36" s="54"/>
      <c r="BC36" s="54"/>
      <c r="BD36" s="54"/>
      <c r="BE36" s="54"/>
      <c r="BF36" s="54"/>
      <c r="BG36" s="54"/>
      <c r="BH36" s="54"/>
      <c r="BI36" s="54"/>
      <c r="BJ36" s="54"/>
      <c r="BK36" s="54"/>
      <c r="BL36" s="54"/>
      <c r="BM36" s="54" t="s">
        <v>1667</v>
      </c>
      <c r="BN36" s="54"/>
    </row>
    <row r="37" spans="2:66" ht="409.5">
      <c r="B37" s="130"/>
      <c r="C37" s="380"/>
      <c r="D37" s="125" t="s">
        <v>1070</v>
      </c>
      <c r="E37" s="54"/>
      <c r="F37" s="54"/>
      <c r="G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t="s">
        <v>1668</v>
      </c>
      <c r="AI37" s="54" t="s">
        <v>2098</v>
      </c>
      <c r="AJ37" s="54" t="s">
        <v>2099</v>
      </c>
      <c r="AK37" s="54" t="s">
        <v>2100</v>
      </c>
      <c r="AL37" s="54" t="s">
        <v>2101</v>
      </c>
      <c r="AM37" s="54" t="s">
        <v>1669</v>
      </c>
      <c r="AN37" s="54" t="s">
        <v>1670</v>
      </c>
      <c r="AO37" s="54" t="s">
        <v>1671</v>
      </c>
      <c r="AP37" s="54" t="s">
        <v>1672</v>
      </c>
      <c r="AQ37" s="54" t="s">
        <v>1673</v>
      </c>
      <c r="AR37" s="54"/>
      <c r="AS37" s="54"/>
      <c r="AT37" s="54"/>
      <c r="AU37" s="54"/>
      <c r="AV37" s="54"/>
      <c r="AW37" s="54"/>
      <c r="AX37" s="54"/>
      <c r="AY37" s="54"/>
      <c r="AZ37" s="54"/>
      <c r="BA37" s="54"/>
      <c r="BB37" s="54"/>
      <c r="BC37" s="54"/>
      <c r="BD37" s="54"/>
      <c r="BE37" s="54"/>
      <c r="BF37" s="54"/>
      <c r="BG37" s="54"/>
      <c r="BH37" s="54"/>
      <c r="BI37" s="54"/>
      <c r="BJ37" s="54"/>
      <c r="BK37" s="54"/>
      <c r="BL37" s="54"/>
      <c r="BM37" s="54" t="s">
        <v>1674</v>
      </c>
      <c r="BN37" s="54"/>
    </row>
    <row r="38" spans="2:66" ht="217.5">
      <c r="B38" s="130"/>
      <c r="C38" s="380"/>
      <c r="D38" s="125" t="s">
        <v>1071</v>
      </c>
      <c r="E38" s="54"/>
      <c r="F38" s="54"/>
      <c r="G38" s="54"/>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54" t="s">
        <v>1675</v>
      </c>
      <c r="BN38" s="54"/>
    </row>
    <row r="39" spans="2:66" ht="145">
      <c r="B39" s="130"/>
      <c r="C39" s="380"/>
      <c r="D39" s="125" t="s">
        <v>1073</v>
      </c>
      <c r="E39" s="54"/>
      <c r="F39" s="54"/>
      <c r="G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t="s">
        <v>1676</v>
      </c>
      <c r="BN39" s="54"/>
    </row>
    <row r="40" spans="2:66" ht="130.5">
      <c r="B40" s="130"/>
      <c r="C40" s="380"/>
      <c r="D40" s="125" t="s">
        <v>1074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t="s">
        <v>1677</v>
      </c>
      <c r="BN40" s="54"/>
    </row>
    <row r="41" spans="2:66" ht="362.5">
      <c r="B41" s="130"/>
      <c r="C41" s="380"/>
      <c r="D41" s="125" t="s">
        <v>1075</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t="s">
        <v>2102</v>
      </c>
      <c r="AS41" s="54"/>
      <c r="AT41" s="54"/>
      <c r="AU41" s="54"/>
      <c r="AV41" s="54"/>
      <c r="AW41" s="54"/>
      <c r="AX41" s="54"/>
      <c r="AY41" s="54"/>
      <c r="AZ41" s="54"/>
      <c r="BA41" s="54"/>
      <c r="BB41" s="54"/>
      <c r="BC41" s="54"/>
      <c r="BD41" s="54"/>
      <c r="BE41" s="54"/>
      <c r="BF41" s="54"/>
      <c r="BG41" s="54"/>
      <c r="BH41" s="54"/>
      <c r="BI41" s="54"/>
      <c r="BJ41" s="54"/>
      <c r="BK41" s="54"/>
      <c r="BL41" s="54"/>
      <c r="BM41" s="54" t="s">
        <v>1678</v>
      </c>
      <c r="BN41" s="54"/>
    </row>
    <row r="42" spans="2:66" ht="130.5">
      <c r="B42" s="130"/>
      <c r="C42" s="380"/>
      <c r="D42" s="125" t="s">
        <v>1076</v>
      </c>
      <c r="E42" s="54"/>
      <c r="F42" s="54"/>
      <c r="G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t="s">
        <v>1679</v>
      </c>
      <c r="BN42" s="54"/>
    </row>
    <row r="43" spans="2:66" ht="409.5">
      <c r="B43" s="130"/>
      <c r="C43" s="380"/>
      <c r="D43" s="125" t="s">
        <v>1078</v>
      </c>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t="s">
        <v>1680</v>
      </c>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t="s">
        <v>1681</v>
      </c>
      <c r="BN43" s="54"/>
    </row>
    <row r="44" spans="2:66" ht="409.5">
      <c r="B44" s="131"/>
      <c r="C44" s="380"/>
      <c r="D44" s="125" t="s">
        <v>1079</v>
      </c>
      <c r="E44" s="54"/>
      <c r="F44" s="54"/>
      <c r="G44" s="54"/>
      <c r="I44" s="54"/>
      <c r="J44" s="54" t="s">
        <v>1682</v>
      </c>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t="s">
        <v>1683</v>
      </c>
      <c r="AU44" s="54" t="s">
        <v>1684</v>
      </c>
      <c r="AV44" s="54" t="s">
        <v>1685</v>
      </c>
      <c r="AW44" s="54" t="s">
        <v>1686</v>
      </c>
      <c r="AX44" s="54"/>
      <c r="AY44" s="54"/>
      <c r="AZ44" s="54"/>
      <c r="BA44" s="54"/>
      <c r="BB44" s="54"/>
      <c r="BC44" s="54"/>
      <c r="BD44" s="54"/>
      <c r="BE44" s="54"/>
      <c r="BF44" s="54"/>
      <c r="BG44" s="54"/>
      <c r="BH44" s="54"/>
      <c r="BI44" s="54"/>
      <c r="BJ44" s="54"/>
      <c r="BK44" s="54"/>
      <c r="BL44" s="54"/>
      <c r="BM44" s="54" t="s">
        <v>1687</v>
      </c>
      <c r="BN44" s="54"/>
    </row>
    <row r="45" spans="2:66" ht="409.5">
      <c r="B45" s="381"/>
      <c r="C45" s="382" t="s">
        <v>1013</v>
      </c>
      <c r="D45" s="132" t="s">
        <v>1080</v>
      </c>
      <c r="E45" s="54"/>
      <c r="F45" s="54" t="s">
        <v>1688</v>
      </c>
      <c r="G45" s="54"/>
      <c r="H45" s="54"/>
      <c r="I45" s="54"/>
      <c r="J45" s="54"/>
      <c r="K45" s="54"/>
      <c r="L45" s="54"/>
      <c r="M45" s="54" t="s">
        <v>1689</v>
      </c>
      <c r="N45" s="54"/>
      <c r="O45" s="54"/>
      <c r="P45" s="54"/>
      <c r="Q45" s="54"/>
      <c r="R45" s="54"/>
      <c r="S45" s="54"/>
      <c r="T45" s="54"/>
      <c r="U45" s="149" t="s">
        <v>1690</v>
      </c>
      <c r="V45" s="149" t="s">
        <v>1691</v>
      </c>
      <c r="W45" s="149"/>
      <c r="X45" s="149"/>
      <c r="Y45" s="149" t="s">
        <v>1692</v>
      </c>
      <c r="Z45" s="149" t="s">
        <v>2103</v>
      </c>
      <c r="AA45" s="149" t="s">
        <v>1693</v>
      </c>
      <c r="AB45" s="149" t="s">
        <v>1694</v>
      </c>
      <c r="AC45" s="149" t="s">
        <v>2104</v>
      </c>
      <c r="AD45" s="149" t="s">
        <v>1695</v>
      </c>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t="s">
        <v>1696</v>
      </c>
    </row>
    <row r="46" spans="2:66" ht="409.5">
      <c r="B46" s="381"/>
      <c r="C46" s="382"/>
      <c r="D46" s="132" t="s">
        <v>1081</v>
      </c>
      <c r="E46" s="54"/>
      <c r="F46" s="54"/>
      <c r="G46" s="54"/>
      <c r="H46" s="54" t="s">
        <v>1697</v>
      </c>
      <c r="I46" s="54"/>
      <c r="J46" s="54"/>
      <c r="K46" s="54"/>
      <c r="L46" s="54"/>
      <c r="M46" s="54"/>
      <c r="N46" s="54"/>
      <c r="O46" s="54"/>
      <c r="P46" s="54"/>
      <c r="Q46" s="54"/>
      <c r="R46" s="54"/>
      <c r="S46" s="54"/>
      <c r="T46" s="54"/>
      <c r="U46" s="149" t="s">
        <v>1690</v>
      </c>
      <c r="V46" s="149" t="s">
        <v>1698</v>
      </c>
      <c r="W46" s="149" t="s">
        <v>1699</v>
      </c>
      <c r="X46" s="149"/>
      <c r="Y46" s="149" t="s">
        <v>2105</v>
      </c>
      <c r="Z46" s="149" t="s">
        <v>1700</v>
      </c>
      <c r="AA46" s="149" t="s">
        <v>1701</v>
      </c>
      <c r="AB46" s="149"/>
      <c r="AC46" s="149"/>
      <c r="AD46" s="149"/>
      <c r="AE46" s="149" t="s">
        <v>1702</v>
      </c>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t="s">
        <v>1703</v>
      </c>
    </row>
    <row r="47" spans="2:66" ht="409.5">
      <c r="B47" s="381"/>
      <c r="C47" s="382"/>
      <c r="D47" s="132" t="s">
        <v>1082</v>
      </c>
      <c r="F47" s="54" t="s">
        <v>2113</v>
      </c>
      <c r="I47" s="54"/>
      <c r="U47" s="149" t="s">
        <v>1690</v>
      </c>
      <c r="V47" s="149" t="s">
        <v>1704</v>
      </c>
      <c r="W47" s="149" t="s">
        <v>1705</v>
      </c>
      <c r="X47" s="149" t="s">
        <v>1706</v>
      </c>
      <c r="Y47" s="149" t="s">
        <v>2106</v>
      </c>
      <c r="Z47" s="149" t="s">
        <v>1707</v>
      </c>
      <c r="AA47" s="149" t="s">
        <v>1708</v>
      </c>
      <c r="AB47" s="149"/>
      <c r="AC47" s="149"/>
      <c r="AD47" s="149"/>
      <c r="AE47" s="149" t="s">
        <v>1709</v>
      </c>
      <c r="AF47" s="149" t="s">
        <v>1710</v>
      </c>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t="s">
        <v>1711</v>
      </c>
    </row>
    <row r="48" spans="2:66" ht="409.5">
      <c r="B48" s="381"/>
      <c r="C48" s="382"/>
      <c r="D48" s="132" t="s">
        <v>1083</v>
      </c>
      <c r="H48" s="54"/>
      <c r="I48" s="54"/>
      <c r="BN48" s="54" t="s">
        <v>1712</v>
      </c>
    </row>
    <row r="49" spans="2:66" ht="348">
      <c r="B49" s="381"/>
      <c r="C49" s="382"/>
      <c r="D49" s="132" t="s">
        <v>1084</v>
      </c>
      <c r="H49" s="54"/>
      <c r="I49" s="54"/>
      <c r="BN49" s="54" t="s">
        <v>1713</v>
      </c>
    </row>
    <row r="50" spans="2:66" ht="409.5">
      <c r="B50" s="381"/>
      <c r="C50" s="382"/>
      <c r="D50" s="132" t="s">
        <v>1017</v>
      </c>
      <c r="H50" s="54"/>
      <c r="I50" s="54"/>
      <c r="BN50" s="54" t="s">
        <v>1714</v>
      </c>
    </row>
    <row r="51" spans="2:66" ht="319">
      <c r="B51" s="381"/>
      <c r="C51" s="382"/>
      <c r="D51" s="132" t="s">
        <v>1085</v>
      </c>
      <c r="BN51" s="54" t="s">
        <v>2107</v>
      </c>
    </row>
    <row r="52" spans="2:66">
      <c r="B52" s="381"/>
      <c r="C52" s="382"/>
      <c r="D52" s="132" t="s">
        <v>1086</v>
      </c>
    </row>
    <row r="53" spans="2:66" ht="409.5">
      <c r="B53" s="381"/>
      <c r="C53" s="382"/>
      <c r="D53" s="132" t="s">
        <v>1087</v>
      </c>
      <c r="BN53" s="54" t="s">
        <v>1715</v>
      </c>
    </row>
    <row r="54" spans="2:66" ht="409.5">
      <c r="B54" s="381"/>
      <c r="C54" s="382"/>
      <c r="D54" s="132" t="s">
        <v>1088</v>
      </c>
      <c r="BN54" s="54" t="s">
        <v>1716</v>
      </c>
    </row>
    <row r="55" spans="2:66" ht="174">
      <c r="B55" s="381"/>
      <c r="C55" s="382"/>
      <c r="D55" s="132" t="s">
        <v>1089</v>
      </c>
      <c r="BN55" s="54" t="s">
        <v>1717</v>
      </c>
    </row>
    <row r="56" spans="2:66">
      <c r="D56" s="259"/>
    </row>
  </sheetData>
  <mergeCells count="6">
    <mergeCell ref="C45:C55"/>
    <mergeCell ref="B45:B55"/>
    <mergeCell ref="B6:D6"/>
    <mergeCell ref="C8:C14"/>
    <mergeCell ref="C15:C35"/>
    <mergeCell ref="C36:C44"/>
  </mergeCells>
  <hyperlinks>
    <hyperlink ref="G7" r:id="rId1"/>
    <hyperlink ref="M7" r:id="rId2"/>
    <hyperlink ref="N7" r:id="rId3"/>
    <hyperlink ref="O7" r:id="rId4"/>
    <hyperlink ref="P7" r:id="rId5"/>
    <hyperlink ref="Q7" r:id="rId6"/>
    <hyperlink ref="R7" r:id="rId7"/>
    <hyperlink ref="S7" r:id="rId8"/>
    <hyperlink ref="T7" r:id="rId9"/>
    <hyperlink ref="V7" r:id="rId10"/>
    <hyperlink ref="X7" r:id="rId11"/>
    <hyperlink ref="Z3" r:id="rId12"/>
    <hyperlink ref="AA3" r:id="rId13"/>
    <hyperlink ref="AD7" r:id="rId14"/>
    <hyperlink ref="Z4" r:id="rId15"/>
    <hyperlink ref="AA2" r:id="rId16"/>
    <hyperlink ref="AA4" r:id="rId17"/>
    <hyperlink ref="AA5" r:id="rId18"/>
    <hyperlink ref="AB7" r:id="rId19"/>
    <hyperlink ref="AC7" r:id="rId20"/>
    <hyperlink ref="Y1" r:id="rId21" display="https://corporate.thameswater.co.uk/About-us/community/working-in-our-communities"/>
    <hyperlink ref="Y2" r:id="rId22"/>
    <hyperlink ref="Z2" r:id="rId23"/>
    <hyperlink ref="Z1" r:id="rId24"/>
    <hyperlink ref="Z5" r:id="rId25"/>
    <hyperlink ref="AA1" r:id="rId26"/>
    <hyperlink ref="W7" r:id="rId27"/>
    <hyperlink ref="AE7" r:id="rId28"/>
    <hyperlink ref="AF7" r:id="rId29"/>
    <hyperlink ref="AG7" r:id="rId30"/>
    <hyperlink ref="AH7" r:id="rId31" display="https://www.ofwat.gov.uk/wp-content/uploads/2017/12/Appendix-10-Retail-FM.pdf"/>
    <hyperlink ref="AI3" r:id="rId32"/>
    <hyperlink ref="AI4" r:id="rId33"/>
    <hyperlink ref="AI5" r:id="rId34"/>
    <hyperlink ref="AJ7" r:id="rId35"/>
    <hyperlink ref="AK7" r:id="rId36" display="Consultation on our proposed incentive arrangements for Gas Distribution Networks on theft in the course of conveyance and unregistered sites, Ofgem, Februart 2014"/>
    <hyperlink ref="AL7" r:id="rId37"/>
    <hyperlink ref="AM7" r:id="rId38"/>
    <hyperlink ref="AN7" r:id="rId39"/>
    <hyperlink ref="AO7" r:id="rId40"/>
    <hyperlink ref="AP7" r:id="rId41"/>
    <hyperlink ref="AQ7" r:id="rId42"/>
    <hyperlink ref="AR7" r:id="rId43"/>
    <hyperlink ref="AS7" r:id="rId44"/>
    <hyperlink ref="AT7" r:id="rId45"/>
    <hyperlink ref="AU7" r:id="rId46"/>
    <hyperlink ref="AV7" r:id="rId47"/>
    <hyperlink ref="AW7" r:id="rId48"/>
    <hyperlink ref="AX7" r:id="rId49"/>
    <hyperlink ref="AY7" r:id="rId50"/>
    <hyperlink ref="AZ7" r:id="rId51"/>
    <hyperlink ref="BA7" r:id="rId52"/>
    <hyperlink ref="BB7" r:id="rId53"/>
    <hyperlink ref="BC7" r:id="rId54"/>
    <hyperlink ref="BD7" r:id="rId55"/>
    <hyperlink ref="BE7" r:id="rId56"/>
    <hyperlink ref="BF7" r:id="rId57"/>
    <hyperlink ref="BG7" r:id="rId58"/>
    <hyperlink ref="BH7" r:id="rId59"/>
    <hyperlink ref="BI7" r:id="rId60" display="Project Inspire - Full ReportInnovaon and consumer vulnerability: improving service and quality of life for energy customers in vulnerable situations, Sustainability First, Jan 2018"/>
    <hyperlink ref="BJ7" r:id="rId61"/>
    <hyperlink ref="BK7" r:id="rId62"/>
    <hyperlink ref="BL7" r:id="rId63"/>
  </hyperlinks>
  <pageMargins left="0.7" right="0.7" top="0.75" bottom="0.75" header="0.3" footer="0.3"/>
  <pageSetup paperSize="9"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A24" sqref="A24"/>
    </sheetView>
  </sheetViews>
  <sheetFormatPr defaultColWidth="8.81640625" defaultRowHeight="14.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Z121"/>
  <sheetViews>
    <sheetView zoomScale="70" zoomScaleNormal="70" workbookViewId="0">
      <pane xSplit="3" ySplit="3" topLeftCell="BP11" activePane="bottomRight" state="frozen"/>
      <selection pane="topRight" activeCell="D1" sqref="D1"/>
      <selection pane="bottomLeft" activeCell="A4" sqref="A4"/>
      <selection pane="bottomRight" activeCell="U1" sqref="U1"/>
    </sheetView>
  </sheetViews>
  <sheetFormatPr defaultColWidth="8.81640625" defaultRowHeight="14.5" outlineLevelCol="1"/>
  <cols>
    <col min="1" max="1" width="8.81640625" style="156"/>
    <col min="2" max="2" width="20.453125" style="17" customWidth="1"/>
    <col min="3" max="3" width="44.453125" style="17" customWidth="1"/>
    <col min="4" max="4" width="44.453125" style="17" hidden="1" customWidth="1"/>
    <col min="5" max="5" width="44.453125" style="158" customWidth="1"/>
    <col min="6" max="6" width="58.6328125" style="17" customWidth="1"/>
    <col min="7" max="7" width="16.08984375" style="156" customWidth="1"/>
    <col min="8" max="8" width="14.36328125" style="156" customWidth="1"/>
    <col min="9" max="9" width="22.6328125" style="156" customWidth="1"/>
    <col min="10" max="10" width="15.36328125" style="240" customWidth="1"/>
    <col min="11" max="11" width="9" style="156" customWidth="1" outlineLevel="1"/>
    <col min="12" max="12" width="9.6328125" style="156" customWidth="1" outlineLevel="1"/>
    <col min="13" max="13" width="14.453125" style="156" customWidth="1" outlineLevel="1"/>
    <col min="14" max="14" width="8.6328125" style="156" customWidth="1" outlineLevel="1"/>
    <col min="15" max="15" width="8.453125" style="222" customWidth="1" outlineLevel="1"/>
    <col min="16" max="16" width="3" customWidth="1"/>
    <col min="17" max="17" width="22.36328125" style="17" customWidth="1" outlineLevel="1"/>
    <col min="18" max="18" width="16.453125" style="17" customWidth="1" outlineLevel="1"/>
    <col min="19" max="67" width="8.81640625" style="17" customWidth="1" outlineLevel="1"/>
    <col min="68" max="68" width="3.08984375" customWidth="1"/>
    <col min="69" max="69" width="50.6328125" style="7" customWidth="1" collapsed="1"/>
    <col min="70" max="70" width="74.453125" style="7" customWidth="1"/>
    <col min="71" max="16384" width="8.81640625" style="17"/>
  </cols>
  <sheetData>
    <row r="1" spans="1:70">
      <c r="A1" s="291"/>
      <c r="G1" s="291"/>
      <c r="H1" s="291"/>
      <c r="I1" s="291"/>
      <c r="J1" s="291"/>
      <c r="K1" s="291"/>
      <c r="L1" s="291"/>
      <c r="M1" s="291"/>
      <c r="N1" s="291"/>
      <c r="Q1" s="17">
        <f>COUNTIF(Q4:Q141,"x")</f>
        <v>29</v>
      </c>
      <c r="R1" s="17">
        <f t="shared" ref="R1:BN1" si="0">COUNTIF(R4:R141,"x")</f>
        <v>10</v>
      </c>
      <c r="S1" s="17">
        <f t="shared" si="0"/>
        <v>1</v>
      </c>
      <c r="T1" s="17">
        <f t="shared" si="0"/>
        <v>15</v>
      </c>
      <c r="U1" s="17">
        <f t="shared" si="0"/>
        <v>10</v>
      </c>
      <c r="V1" s="17">
        <f t="shared" si="0"/>
        <v>3</v>
      </c>
      <c r="W1" s="17">
        <f t="shared" si="0"/>
        <v>11</v>
      </c>
      <c r="X1" s="17">
        <f t="shared" si="0"/>
        <v>8</v>
      </c>
      <c r="Y1" s="17">
        <f t="shared" si="0"/>
        <v>9</v>
      </c>
      <c r="Z1" s="17">
        <f t="shared" si="0"/>
        <v>7</v>
      </c>
      <c r="AA1" s="17">
        <f t="shared" si="0"/>
        <v>7</v>
      </c>
      <c r="AB1" s="17">
        <f t="shared" si="0"/>
        <v>7</v>
      </c>
      <c r="AC1" s="17">
        <f t="shared" si="0"/>
        <v>0</v>
      </c>
      <c r="AD1" s="17">
        <f t="shared" si="0"/>
        <v>9</v>
      </c>
      <c r="AE1" s="17">
        <f t="shared" si="0"/>
        <v>7</v>
      </c>
      <c r="AF1" s="17">
        <f t="shared" si="0"/>
        <v>6</v>
      </c>
      <c r="AG1" s="17">
        <f t="shared" si="0"/>
        <v>14</v>
      </c>
      <c r="AH1" s="17">
        <f t="shared" si="0"/>
        <v>2</v>
      </c>
      <c r="AI1" s="17">
        <f t="shared" si="0"/>
        <v>0</v>
      </c>
      <c r="AJ1" s="17">
        <f t="shared" si="0"/>
        <v>6</v>
      </c>
      <c r="AK1" s="17">
        <f t="shared" si="0"/>
        <v>3</v>
      </c>
      <c r="AL1" s="17">
        <f t="shared" si="0"/>
        <v>5</v>
      </c>
      <c r="AM1" s="17">
        <f t="shared" si="0"/>
        <v>0</v>
      </c>
      <c r="AN1" s="17">
        <f t="shared" si="0"/>
        <v>0</v>
      </c>
      <c r="AO1" s="17">
        <f t="shared" si="0"/>
        <v>5</v>
      </c>
      <c r="AP1" s="17">
        <f t="shared" si="0"/>
        <v>7</v>
      </c>
      <c r="AQ1" s="17">
        <f t="shared" si="0"/>
        <v>8</v>
      </c>
      <c r="AR1" s="17">
        <f t="shared" si="0"/>
        <v>2</v>
      </c>
      <c r="AS1" s="17">
        <f t="shared" si="0"/>
        <v>7</v>
      </c>
      <c r="AT1" s="17">
        <f t="shared" si="0"/>
        <v>10</v>
      </c>
      <c r="AU1" s="17">
        <f t="shared" si="0"/>
        <v>4</v>
      </c>
      <c r="AV1" s="17">
        <f t="shared" si="0"/>
        <v>16</v>
      </c>
      <c r="AW1" s="17">
        <f t="shared" si="0"/>
        <v>19</v>
      </c>
      <c r="AX1" s="17">
        <f t="shared" si="0"/>
        <v>16</v>
      </c>
      <c r="AY1" s="17">
        <f t="shared" si="0"/>
        <v>2</v>
      </c>
      <c r="AZ1" s="17">
        <f t="shared" si="0"/>
        <v>2</v>
      </c>
      <c r="BA1" s="17">
        <f t="shared" si="0"/>
        <v>6</v>
      </c>
      <c r="BB1" s="17">
        <f t="shared" si="0"/>
        <v>7</v>
      </c>
      <c r="BC1" s="17">
        <f t="shared" si="0"/>
        <v>6</v>
      </c>
      <c r="BD1" s="17">
        <f t="shared" si="0"/>
        <v>4</v>
      </c>
      <c r="BE1" s="17">
        <f t="shared" si="0"/>
        <v>8</v>
      </c>
      <c r="BF1" s="17">
        <f t="shared" si="0"/>
        <v>8</v>
      </c>
      <c r="BG1" s="17">
        <f t="shared" si="0"/>
        <v>10</v>
      </c>
      <c r="BH1" s="17">
        <f t="shared" si="0"/>
        <v>8</v>
      </c>
      <c r="BI1" s="17">
        <f t="shared" si="0"/>
        <v>1</v>
      </c>
      <c r="BJ1" s="17">
        <f t="shared" si="0"/>
        <v>4</v>
      </c>
      <c r="BK1" s="17">
        <f t="shared" si="0"/>
        <v>1</v>
      </c>
      <c r="BL1" s="17">
        <f t="shared" si="0"/>
        <v>2</v>
      </c>
      <c r="BM1" s="17">
        <f t="shared" si="0"/>
        <v>0</v>
      </c>
      <c r="BN1" s="17">
        <f t="shared" si="0"/>
        <v>1</v>
      </c>
    </row>
    <row r="2" spans="1:70" ht="28.75" customHeight="1">
      <c r="A2" s="344" t="s">
        <v>55</v>
      </c>
      <c r="B2" s="344"/>
      <c r="C2" s="344"/>
      <c r="D2" s="344"/>
      <c r="E2" s="344"/>
      <c r="F2" s="344"/>
      <c r="G2" s="344"/>
      <c r="H2" s="344"/>
      <c r="I2" s="344"/>
      <c r="J2" s="304"/>
      <c r="K2" s="345" t="s">
        <v>56</v>
      </c>
      <c r="L2" s="345"/>
      <c r="M2" s="345"/>
      <c r="N2" s="345"/>
      <c r="O2" s="305"/>
      <c r="Q2" s="346" t="s">
        <v>2177</v>
      </c>
      <c r="R2" s="346"/>
      <c r="S2" s="346"/>
      <c r="T2" s="346"/>
      <c r="U2" s="346"/>
      <c r="V2" s="346"/>
      <c r="W2" s="347" t="s">
        <v>58</v>
      </c>
      <c r="X2" s="347"/>
      <c r="Y2" s="347"/>
      <c r="Z2" s="347"/>
      <c r="AA2" s="347"/>
      <c r="AB2" s="347"/>
      <c r="AC2" s="347"/>
      <c r="AD2" s="348" t="s">
        <v>59</v>
      </c>
      <c r="AE2" s="348"/>
      <c r="AF2" s="348"/>
      <c r="AG2" s="348"/>
      <c r="AH2" s="348"/>
      <c r="AI2" s="187" t="s">
        <v>60</v>
      </c>
      <c r="AJ2" s="342" t="s">
        <v>61</v>
      </c>
      <c r="AK2" s="343"/>
      <c r="AL2" s="343"/>
      <c r="AM2" s="343"/>
      <c r="AN2" s="343"/>
      <c r="AO2" s="349" t="s">
        <v>62</v>
      </c>
      <c r="AP2" s="349"/>
      <c r="AQ2" s="349"/>
      <c r="AR2" s="188" t="s">
        <v>63</v>
      </c>
      <c r="AS2" s="350" t="s">
        <v>64</v>
      </c>
      <c r="AT2" s="350"/>
      <c r="AU2" s="351" t="s">
        <v>65</v>
      </c>
      <c r="AV2" s="351"/>
      <c r="AW2" s="351"/>
      <c r="AX2" s="351"/>
      <c r="AY2" s="351"/>
      <c r="AZ2" s="189" t="s">
        <v>66</v>
      </c>
      <c r="BA2" s="352"/>
      <c r="BB2" s="352"/>
      <c r="BC2" s="352"/>
      <c r="BD2" s="352"/>
      <c r="BE2" s="352"/>
      <c r="BF2" s="352"/>
      <c r="BG2" s="352"/>
      <c r="BH2" s="352"/>
      <c r="BI2" s="306"/>
      <c r="BJ2" s="190"/>
      <c r="BK2" s="191" t="s">
        <v>67</v>
      </c>
      <c r="BL2" s="353" t="s">
        <v>68</v>
      </c>
      <c r="BM2" s="353"/>
      <c r="BN2" s="353"/>
      <c r="BO2" s="192"/>
      <c r="BQ2" s="341" t="s">
        <v>69</v>
      </c>
      <c r="BR2" s="341"/>
    </row>
    <row r="3" spans="1:70" ht="26.5" customHeight="1">
      <c r="A3" s="185"/>
      <c r="B3" s="184" t="s">
        <v>70</v>
      </c>
      <c r="C3" s="184" t="s">
        <v>71</v>
      </c>
      <c r="D3" s="184" t="s">
        <v>72</v>
      </c>
      <c r="E3" s="184" t="s">
        <v>73</v>
      </c>
      <c r="F3" s="184" t="s">
        <v>74</v>
      </c>
      <c r="G3" s="185" t="s">
        <v>75</v>
      </c>
      <c r="H3" s="185" t="s">
        <v>76</v>
      </c>
      <c r="I3" s="185" t="s">
        <v>77</v>
      </c>
      <c r="J3" s="185" t="s">
        <v>78</v>
      </c>
      <c r="K3" s="186" t="s">
        <v>79</v>
      </c>
      <c r="L3" s="186" t="s">
        <v>80</v>
      </c>
      <c r="M3" s="186" t="s">
        <v>81</v>
      </c>
      <c r="N3" s="186" t="s">
        <v>82</v>
      </c>
      <c r="O3" s="186" t="s">
        <v>83</v>
      </c>
      <c r="Q3" s="213" t="s">
        <v>84</v>
      </c>
      <c r="R3" s="213" t="s">
        <v>85</v>
      </c>
      <c r="S3" s="213" t="s">
        <v>86</v>
      </c>
      <c r="T3" s="213" t="s">
        <v>87</v>
      </c>
      <c r="U3" s="213" t="s">
        <v>88</v>
      </c>
      <c r="V3" s="213" t="s">
        <v>2178</v>
      </c>
      <c r="W3" s="193" t="s">
        <v>90</v>
      </c>
      <c r="X3" s="193" t="s">
        <v>91</v>
      </c>
      <c r="Y3" s="193" t="s">
        <v>92</v>
      </c>
      <c r="Z3" s="193" t="s">
        <v>93</v>
      </c>
      <c r="AA3" s="193" t="s">
        <v>94</v>
      </c>
      <c r="AB3" s="193" t="s">
        <v>95</v>
      </c>
      <c r="AC3" s="194" t="s">
        <v>96</v>
      </c>
      <c r="AD3" s="195" t="s">
        <v>97</v>
      </c>
      <c r="AE3" s="195" t="s">
        <v>98</v>
      </c>
      <c r="AF3" s="195" t="s">
        <v>99</v>
      </c>
      <c r="AG3" s="195" t="s">
        <v>100</v>
      </c>
      <c r="AH3" s="196" t="s">
        <v>101</v>
      </c>
      <c r="AI3" s="197" t="s">
        <v>102</v>
      </c>
      <c r="AJ3" s="198" t="s">
        <v>103</v>
      </c>
      <c r="AK3" s="198" t="s">
        <v>104</v>
      </c>
      <c r="AL3" s="198" t="s">
        <v>105</v>
      </c>
      <c r="AM3" s="198" t="s">
        <v>106</v>
      </c>
      <c r="AN3" s="199" t="s">
        <v>107</v>
      </c>
      <c r="AO3" s="200" t="s">
        <v>108</v>
      </c>
      <c r="AP3" s="200" t="s">
        <v>109</v>
      </c>
      <c r="AQ3" s="201" t="s">
        <v>110</v>
      </c>
      <c r="AR3" s="202" t="s">
        <v>63</v>
      </c>
      <c r="AS3" s="203" t="s">
        <v>111</v>
      </c>
      <c r="AT3" s="204" t="s">
        <v>112</v>
      </c>
      <c r="AU3" s="205" t="s">
        <v>113</v>
      </c>
      <c r="AV3" s="205" t="s">
        <v>114</v>
      </c>
      <c r="AW3" s="205" t="s">
        <v>115</v>
      </c>
      <c r="AX3" s="205" t="s">
        <v>2179</v>
      </c>
      <c r="AY3" s="206" t="s">
        <v>117</v>
      </c>
      <c r="AZ3" s="202" t="s">
        <v>66</v>
      </c>
      <c r="BA3" s="207" t="s">
        <v>118</v>
      </c>
      <c r="BB3" s="207" t="s">
        <v>119</v>
      </c>
      <c r="BC3" s="207" t="s">
        <v>120</v>
      </c>
      <c r="BD3" s="207" t="s">
        <v>121</v>
      </c>
      <c r="BE3" s="207" t="s">
        <v>122</v>
      </c>
      <c r="BF3" s="207" t="s">
        <v>123</v>
      </c>
      <c r="BG3" s="207" t="s">
        <v>124</v>
      </c>
      <c r="BH3" s="207" t="s">
        <v>125</v>
      </c>
      <c r="BI3" s="207" t="s">
        <v>126</v>
      </c>
      <c r="BJ3" s="208" t="s">
        <v>127</v>
      </c>
      <c r="BK3" s="209" t="s">
        <v>128</v>
      </c>
      <c r="BL3" s="210" t="s">
        <v>129</v>
      </c>
      <c r="BM3" s="210" t="s">
        <v>130</v>
      </c>
      <c r="BN3" s="211" t="s">
        <v>131</v>
      </c>
      <c r="BO3" s="212" t="s">
        <v>132</v>
      </c>
      <c r="BQ3" s="185" t="s">
        <v>133</v>
      </c>
      <c r="BR3" s="185" t="s">
        <v>134</v>
      </c>
    </row>
    <row r="4" spans="1:70" s="316" customFormat="1" ht="130.5">
      <c r="A4" s="315" t="s">
        <v>135</v>
      </c>
      <c r="B4" s="316" t="s">
        <v>136</v>
      </c>
      <c r="C4" s="317" t="s">
        <v>137</v>
      </c>
      <c r="D4" s="318"/>
      <c r="E4" s="319" t="s">
        <v>1760</v>
      </c>
      <c r="F4" s="319" t="s">
        <v>1761</v>
      </c>
      <c r="G4" s="320" t="s">
        <v>138</v>
      </c>
      <c r="H4" s="321">
        <v>42461</v>
      </c>
      <c r="I4" s="320">
        <v>47</v>
      </c>
      <c r="J4" s="320">
        <v>47</v>
      </c>
      <c r="K4" s="320" t="s">
        <v>139</v>
      </c>
      <c r="L4" s="320" t="s">
        <v>139</v>
      </c>
      <c r="M4" s="320" t="s">
        <v>139</v>
      </c>
      <c r="N4" s="320">
        <v>0</v>
      </c>
      <c r="O4" s="322" t="s">
        <v>140</v>
      </c>
      <c r="P4" s="323"/>
      <c r="Q4" s="315"/>
      <c r="R4" s="315"/>
      <c r="S4" s="315"/>
      <c r="T4" s="315"/>
      <c r="U4" s="315"/>
      <c r="V4" s="315"/>
      <c r="W4" s="315" t="s">
        <v>141</v>
      </c>
      <c r="X4" s="315" t="s">
        <v>141</v>
      </c>
      <c r="Y4" s="315" t="s">
        <v>141</v>
      </c>
      <c r="Z4" s="315"/>
      <c r="AA4" s="315"/>
      <c r="AB4" s="315"/>
      <c r="AC4" s="315"/>
      <c r="AD4" s="315" t="s">
        <v>141</v>
      </c>
      <c r="AE4" s="315" t="s">
        <v>141</v>
      </c>
      <c r="AF4" s="315" t="s">
        <v>141</v>
      </c>
      <c r="AG4" s="315" t="s">
        <v>141</v>
      </c>
      <c r="AH4" s="315"/>
      <c r="AI4" s="315"/>
      <c r="AJ4" s="315"/>
      <c r="AK4" s="315"/>
      <c r="AL4" s="315"/>
      <c r="AM4" s="315"/>
      <c r="AN4" s="315"/>
      <c r="AO4" s="315"/>
      <c r="AP4" s="315"/>
      <c r="AQ4" s="315"/>
      <c r="AR4" s="315"/>
      <c r="AS4" s="315" t="s">
        <v>141</v>
      </c>
      <c r="AT4" s="315" t="s">
        <v>141</v>
      </c>
      <c r="AU4" s="315"/>
      <c r="AV4" s="315" t="s">
        <v>141</v>
      </c>
      <c r="AW4" s="315" t="s">
        <v>141</v>
      </c>
      <c r="AX4" s="315" t="s">
        <v>141</v>
      </c>
      <c r="AY4" s="315"/>
      <c r="AZ4" s="315"/>
      <c r="BA4" s="315"/>
      <c r="BB4" s="315"/>
      <c r="BC4" s="315"/>
      <c r="BD4" s="315"/>
      <c r="BE4" s="315"/>
      <c r="BF4" s="315"/>
      <c r="BG4" s="315"/>
      <c r="BH4" s="315"/>
      <c r="BI4" s="315"/>
      <c r="BJ4" s="315"/>
      <c r="BK4" s="315"/>
      <c r="BL4" s="315" t="s">
        <v>141</v>
      </c>
      <c r="BM4" s="315"/>
      <c r="BN4" s="315"/>
      <c r="BO4" s="315"/>
      <c r="BP4" s="323"/>
      <c r="BQ4" s="324" t="s">
        <v>142</v>
      </c>
      <c r="BR4" s="325" t="s">
        <v>143</v>
      </c>
    </row>
    <row r="5" spans="1:70" ht="101.75" customHeight="1">
      <c r="A5" s="307" t="s">
        <v>144</v>
      </c>
      <c r="B5" s="17" t="s">
        <v>136</v>
      </c>
      <c r="C5" s="229" t="s">
        <v>145</v>
      </c>
      <c r="D5" s="214"/>
      <c r="E5" s="302" t="s">
        <v>2180</v>
      </c>
      <c r="F5" s="302" t="s">
        <v>2181</v>
      </c>
      <c r="G5" s="215" t="s">
        <v>138</v>
      </c>
      <c r="H5" s="216">
        <v>42644</v>
      </c>
      <c r="I5" s="215">
        <v>54</v>
      </c>
      <c r="J5" s="215">
        <v>54</v>
      </c>
      <c r="K5" s="215" t="s">
        <v>139</v>
      </c>
      <c r="L5" s="215" t="s">
        <v>139</v>
      </c>
      <c r="M5" s="215" t="s">
        <v>139</v>
      </c>
      <c r="N5" s="215">
        <v>0</v>
      </c>
      <c r="O5" s="221" t="s">
        <v>140</v>
      </c>
      <c r="Q5" s="307"/>
      <c r="R5" s="307"/>
      <c r="S5" s="307"/>
      <c r="T5" s="307"/>
      <c r="U5" s="307"/>
      <c r="V5" s="307"/>
      <c r="W5" s="307" t="s">
        <v>141</v>
      </c>
      <c r="X5" s="307" t="s">
        <v>141</v>
      </c>
      <c r="Y5" s="307" t="s">
        <v>141</v>
      </c>
      <c r="Z5" s="307"/>
      <c r="AA5" s="307"/>
      <c r="AB5" s="307"/>
      <c r="AC5" s="307"/>
      <c r="AD5" s="307" t="s">
        <v>141</v>
      </c>
      <c r="AE5" s="307" t="s">
        <v>141</v>
      </c>
      <c r="AF5" s="307" t="s">
        <v>141</v>
      </c>
      <c r="AG5" s="307" t="s">
        <v>141</v>
      </c>
      <c r="AH5" s="307"/>
      <c r="AI5" s="307"/>
      <c r="AJ5" s="307"/>
      <c r="AK5" s="307"/>
      <c r="AL5" s="307"/>
      <c r="AM5" s="307"/>
      <c r="AN5" s="307"/>
      <c r="AO5" s="307"/>
      <c r="AP5" s="307"/>
      <c r="AQ5" s="307"/>
      <c r="AR5" s="307"/>
      <c r="AS5" s="307" t="s">
        <v>141</v>
      </c>
      <c r="AT5" s="307" t="s">
        <v>141</v>
      </c>
      <c r="AU5" s="307"/>
      <c r="AV5" s="307" t="s">
        <v>141</v>
      </c>
      <c r="AW5" s="307" t="s">
        <v>141</v>
      </c>
      <c r="AX5" s="307" t="s">
        <v>141</v>
      </c>
      <c r="AY5" s="307"/>
      <c r="AZ5" s="307"/>
      <c r="BA5" s="307"/>
      <c r="BB5" s="307"/>
      <c r="BC5" s="307"/>
      <c r="BD5" s="307"/>
      <c r="BE5" s="307"/>
      <c r="BF5" s="307"/>
      <c r="BG5" s="307"/>
      <c r="BH5" s="307"/>
      <c r="BI5" s="307"/>
      <c r="BJ5" s="307"/>
      <c r="BK5" s="307"/>
      <c r="BL5" s="307"/>
      <c r="BM5" s="307"/>
      <c r="BN5" s="307"/>
      <c r="BO5" s="307"/>
      <c r="BQ5" s="215" t="s">
        <v>1762</v>
      </c>
      <c r="BR5" s="215" t="s">
        <v>1762</v>
      </c>
    </row>
    <row r="6" spans="1:70" ht="124.75" customHeight="1">
      <c r="A6" s="307" t="s">
        <v>146</v>
      </c>
      <c r="B6" s="17" t="s">
        <v>136</v>
      </c>
      <c r="C6" s="229" t="s">
        <v>147</v>
      </c>
      <c r="D6" s="214"/>
      <c r="E6" s="302" t="s">
        <v>2182</v>
      </c>
      <c r="F6" s="302" t="s">
        <v>2183</v>
      </c>
      <c r="G6" s="215" t="s">
        <v>138</v>
      </c>
      <c r="H6" s="216">
        <v>43040</v>
      </c>
      <c r="I6" s="215">
        <v>39</v>
      </c>
      <c r="J6" s="215">
        <v>39</v>
      </c>
      <c r="K6" s="215" t="s">
        <v>148</v>
      </c>
      <c r="L6" s="215" t="s">
        <v>139</v>
      </c>
      <c r="M6" s="215" t="s">
        <v>139</v>
      </c>
      <c r="N6" s="215">
        <v>1</v>
      </c>
      <c r="O6" s="221" t="s">
        <v>140</v>
      </c>
      <c r="Q6" s="307"/>
      <c r="R6" s="307"/>
      <c r="S6" s="307"/>
      <c r="T6" s="307"/>
      <c r="U6" s="307"/>
      <c r="V6" s="307"/>
      <c r="W6" s="307" t="s">
        <v>141</v>
      </c>
      <c r="X6" s="307" t="s">
        <v>141</v>
      </c>
      <c r="Y6" s="307" t="s">
        <v>141</v>
      </c>
      <c r="Z6" s="307"/>
      <c r="AA6" s="307"/>
      <c r="AB6" s="307"/>
      <c r="AC6" s="307"/>
      <c r="AD6" s="307" t="s">
        <v>141</v>
      </c>
      <c r="AE6" s="307" t="s">
        <v>141</v>
      </c>
      <c r="AF6" s="307" t="s">
        <v>141</v>
      </c>
      <c r="AG6" s="307" t="s">
        <v>141</v>
      </c>
      <c r="AH6" s="307"/>
      <c r="AI6" s="307"/>
      <c r="AJ6" s="307"/>
      <c r="AK6" s="307"/>
      <c r="AL6" s="307"/>
      <c r="AM6" s="307"/>
      <c r="AN6" s="307"/>
      <c r="AO6" s="307"/>
      <c r="AP6" s="307"/>
      <c r="AQ6" s="307"/>
      <c r="AR6" s="307"/>
      <c r="AS6" s="307" t="s">
        <v>141</v>
      </c>
      <c r="AT6" s="307" t="s">
        <v>141</v>
      </c>
      <c r="AU6" s="307"/>
      <c r="AV6" s="307" t="s">
        <v>141</v>
      </c>
      <c r="AW6" s="307" t="s">
        <v>141</v>
      </c>
      <c r="AX6" s="307" t="s">
        <v>141</v>
      </c>
      <c r="AY6" s="307"/>
      <c r="AZ6" s="307"/>
      <c r="BA6" s="307"/>
      <c r="BB6" s="307"/>
      <c r="BC6" s="307"/>
      <c r="BD6" s="307"/>
      <c r="BE6" s="307"/>
      <c r="BF6" s="307"/>
      <c r="BG6" s="307"/>
      <c r="BH6" s="307"/>
      <c r="BI6" s="307"/>
      <c r="BJ6" s="307"/>
      <c r="BK6" s="307"/>
      <c r="BL6" s="307"/>
      <c r="BM6" s="307"/>
      <c r="BN6" s="307"/>
      <c r="BO6" s="307"/>
      <c r="BQ6" s="215" t="s">
        <v>1762</v>
      </c>
      <c r="BR6" s="215" t="s">
        <v>1762</v>
      </c>
    </row>
    <row r="7" spans="1:70" ht="101.5">
      <c r="A7" s="307" t="s">
        <v>149</v>
      </c>
      <c r="B7" s="17" t="s">
        <v>136</v>
      </c>
      <c r="C7" s="229" t="s">
        <v>150</v>
      </c>
      <c r="D7" s="214"/>
      <c r="E7" s="302" t="s">
        <v>2184</v>
      </c>
      <c r="F7" s="308" t="s">
        <v>1763</v>
      </c>
      <c r="G7" s="215" t="s">
        <v>138</v>
      </c>
      <c r="H7" s="216">
        <v>43405</v>
      </c>
      <c r="I7" s="215">
        <v>49</v>
      </c>
      <c r="J7" s="215">
        <v>49</v>
      </c>
      <c r="K7" s="215" t="s">
        <v>148</v>
      </c>
      <c r="L7" s="215" t="s">
        <v>139</v>
      </c>
      <c r="M7" s="215" t="s">
        <v>139</v>
      </c>
      <c r="N7" s="215">
        <v>1</v>
      </c>
      <c r="O7" s="221" t="s">
        <v>140</v>
      </c>
      <c r="Q7" s="307"/>
      <c r="R7" s="307"/>
      <c r="S7" s="307"/>
      <c r="T7" s="307"/>
      <c r="U7" s="307"/>
      <c r="V7" s="307"/>
      <c r="W7" s="307" t="s">
        <v>141</v>
      </c>
      <c r="X7" s="307" t="s">
        <v>141</v>
      </c>
      <c r="Y7" s="307" t="s">
        <v>141</v>
      </c>
      <c r="Z7" s="307"/>
      <c r="AA7" s="307"/>
      <c r="AB7" s="307"/>
      <c r="AC7" s="307"/>
      <c r="AD7" s="307" t="s">
        <v>141</v>
      </c>
      <c r="AE7" s="307" t="s">
        <v>141</v>
      </c>
      <c r="AF7" s="307" t="s">
        <v>141</v>
      </c>
      <c r="AG7" s="307" t="s">
        <v>141</v>
      </c>
      <c r="AH7" s="307"/>
      <c r="AI7" s="307"/>
      <c r="AJ7" s="307"/>
      <c r="AK7" s="307"/>
      <c r="AL7" s="307"/>
      <c r="AM7" s="307"/>
      <c r="AN7" s="307"/>
      <c r="AO7" s="307"/>
      <c r="AP7" s="307"/>
      <c r="AQ7" s="307"/>
      <c r="AR7" s="307"/>
      <c r="AS7" s="307" t="s">
        <v>141</v>
      </c>
      <c r="AT7" s="307" t="s">
        <v>141</v>
      </c>
      <c r="AU7" s="307"/>
      <c r="AV7" s="307" t="s">
        <v>141</v>
      </c>
      <c r="AW7" s="307" t="s">
        <v>141</v>
      </c>
      <c r="AX7" s="307" t="s">
        <v>141</v>
      </c>
      <c r="AY7" s="307"/>
      <c r="AZ7" s="307"/>
      <c r="BA7" s="307"/>
      <c r="BB7" s="307"/>
      <c r="BC7" s="307"/>
      <c r="BD7" s="307"/>
      <c r="BE7" s="307"/>
      <c r="BF7" s="307"/>
      <c r="BG7" s="307"/>
      <c r="BH7" s="307"/>
      <c r="BI7" s="307"/>
      <c r="BJ7" s="307"/>
      <c r="BK7" s="307"/>
      <c r="BL7" s="307"/>
      <c r="BM7" s="307"/>
      <c r="BN7" s="307"/>
      <c r="BO7" s="307"/>
      <c r="BQ7" s="215" t="s">
        <v>1762</v>
      </c>
      <c r="BR7" s="215" t="s">
        <v>1762</v>
      </c>
    </row>
    <row r="8" spans="1:70" ht="87">
      <c r="A8" s="307" t="s">
        <v>151</v>
      </c>
      <c r="B8" s="17" t="s">
        <v>136</v>
      </c>
      <c r="C8" s="229" t="s">
        <v>152</v>
      </c>
      <c r="D8" s="214"/>
      <c r="E8" s="308" t="s">
        <v>1764</v>
      </c>
      <c r="F8" s="308" t="s">
        <v>1765</v>
      </c>
      <c r="G8" s="215" t="s">
        <v>138</v>
      </c>
      <c r="H8" s="216">
        <v>43282</v>
      </c>
      <c r="I8" s="215">
        <v>17</v>
      </c>
      <c r="J8" s="215">
        <v>17</v>
      </c>
      <c r="K8" s="215" t="s">
        <v>148</v>
      </c>
      <c r="L8" s="215" t="s">
        <v>139</v>
      </c>
      <c r="M8" s="215" t="s">
        <v>139</v>
      </c>
      <c r="N8" s="215">
        <v>1</v>
      </c>
      <c r="O8" s="221" t="s">
        <v>140</v>
      </c>
      <c r="Q8" s="307"/>
      <c r="R8" s="307" t="s">
        <v>141</v>
      </c>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Q8" s="215" t="s">
        <v>1762</v>
      </c>
      <c r="BR8" s="215" t="s">
        <v>1762</v>
      </c>
    </row>
    <row r="9" spans="1:70" ht="130.5">
      <c r="A9" s="307" t="s">
        <v>153</v>
      </c>
      <c r="B9" s="17" t="s">
        <v>136</v>
      </c>
      <c r="C9" s="229" t="s">
        <v>1883</v>
      </c>
      <c r="D9" s="214"/>
      <c r="E9" s="308" t="s">
        <v>1766</v>
      </c>
      <c r="F9" s="308" t="s">
        <v>1767</v>
      </c>
      <c r="G9" s="215" t="s">
        <v>154</v>
      </c>
      <c r="H9" s="216">
        <v>43344</v>
      </c>
      <c r="I9" s="215" t="s">
        <v>155</v>
      </c>
      <c r="J9" s="215">
        <f>72+6</f>
        <v>78</v>
      </c>
      <c r="K9" s="215" t="s">
        <v>148</v>
      </c>
      <c r="L9" s="215" t="s">
        <v>148</v>
      </c>
      <c r="M9" s="215" t="s">
        <v>148</v>
      </c>
      <c r="N9" s="215">
        <v>3</v>
      </c>
      <c r="O9" s="221" t="s">
        <v>140</v>
      </c>
      <c r="Q9" s="307"/>
      <c r="R9" s="307"/>
      <c r="S9" s="307"/>
      <c r="T9" s="307"/>
      <c r="U9" s="307"/>
      <c r="V9" s="307"/>
      <c r="W9" s="307" t="s">
        <v>141</v>
      </c>
      <c r="X9" s="307" t="s">
        <v>141</v>
      </c>
      <c r="Y9" s="307" t="s">
        <v>141</v>
      </c>
      <c r="Z9" s="307"/>
      <c r="AA9" s="307"/>
      <c r="AB9" s="307"/>
      <c r="AC9" s="307"/>
      <c r="AD9" s="307" t="s">
        <v>141</v>
      </c>
      <c r="AE9" s="307" t="s">
        <v>141</v>
      </c>
      <c r="AF9" s="307"/>
      <c r="AG9" s="307"/>
      <c r="AH9" s="307"/>
      <c r="AI9" s="307"/>
      <c r="AJ9" s="307" t="s">
        <v>141</v>
      </c>
      <c r="AK9" s="307"/>
      <c r="AL9" s="307" t="s">
        <v>141</v>
      </c>
      <c r="AM9" s="307"/>
      <c r="AN9" s="307"/>
      <c r="AO9" s="307" t="s">
        <v>141</v>
      </c>
      <c r="AP9" s="307"/>
      <c r="AQ9" s="307"/>
      <c r="AR9" s="307"/>
      <c r="AS9" s="307"/>
      <c r="AT9" s="307"/>
      <c r="AU9" s="307" t="s">
        <v>141</v>
      </c>
      <c r="AV9" s="307"/>
      <c r="AW9" s="307" t="s">
        <v>141</v>
      </c>
      <c r="AX9" s="307" t="s">
        <v>141</v>
      </c>
      <c r="AY9" s="307"/>
      <c r="AZ9" s="307"/>
      <c r="BA9" s="307"/>
      <c r="BB9" s="307"/>
      <c r="BC9" s="307"/>
      <c r="BD9" s="307"/>
      <c r="BE9" s="307"/>
      <c r="BF9" s="307"/>
      <c r="BG9" s="307"/>
      <c r="BH9" s="307"/>
      <c r="BI9" s="307"/>
      <c r="BJ9" s="307"/>
      <c r="BK9" s="307"/>
      <c r="BL9" s="307"/>
      <c r="BM9" s="307"/>
      <c r="BN9" s="307"/>
      <c r="BO9" s="307"/>
      <c r="BQ9" s="18" t="s">
        <v>156</v>
      </c>
      <c r="BR9" s="7" t="s">
        <v>157</v>
      </c>
    </row>
    <row r="10" spans="1:70" ht="43.5">
      <c r="A10" s="307" t="s">
        <v>158</v>
      </c>
      <c r="B10" s="17" t="s">
        <v>136</v>
      </c>
      <c r="C10" s="229" t="s">
        <v>159</v>
      </c>
      <c r="D10" s="214"/>
      <c r="E10" s="308" t="s">
        <v>1768</v>
      </c>
      <c r="F10" s="308" t="s">
        <v>1769</v>
      </c>
      <c r="G10" s="215" t="s">
        <v>160</v>
      </c>
      <c r="H10" s="215" t="s">
        <v>161</v>
      </c>
      <c r="I10" s="215">
        <v>4</v>
      </c>
      <c r="J10" s="215">
        <v>4</v>
      </c>
      <c r="K10" s="215" t="s">
        <v>148</v>
      </c>
      <c r="L10" s="215" t="s">
        <v>139</v>
      </c>
      <c r="M10" s="215" t="s">
        <v>139</v>
      </c>
      <c r="N10" s="215">
        <v>1</v>
      </c>
      <c r="O10" s="221" t="s">
        <v>140</v>
      </c>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t="s">
        <v>141</v>
      </c>
      <c r="BK10" s="307"/>
      <c r="BL10" s="307"/>
      <c r="BM10" s="307"/>
      <c r="BN10" s="307"/>
      <c r="BO10" s="307"/>
      <c r="BQ10" s="18" t="s">
        <v>162</v>
      </c>
      <c r="BR10" s="7" t="s">
        <v>163</v>
      </c>
    </row>
    <row r="11" spans="1:70" ht="409.5">
      <c r="A11" s="307" t="s">
        <v>164</v>
      </c>
      <c r="B11" s="17" t="s">
        <v>136</v>
      </c>
      <c r="C11" s="229" t="s">
        <v>165</v>
      </c>
      <c r="D11" s="214"/>
      <c r="E11" s="18" t="s">
        <v>1770</v>
      </c>
      <c r="F11" s="18" t="s">
        <v>1771</v>
      </c>
      <c r="G11" s="215" t="s">
        <v>166</v>
      </c>
      <c r="H11" s="216">
        <v>42095</v>
      </c>
      <c r="I11" s="215" t="s">
        <v>167</v>
      </c>
      <c r="J11" s="215">
        <v>136</v>
      </c>
      <c r="K11" s="215" t="s">
        <v>139</v>
      </c>
      <c r="L11" s="215" t="s">
        <v>139</v>
      </c>
      <c r="M11" s="215" t="s">
        <v>139</v>
      </c>
      <c r="N11" s="215">
        <v>0</v>
      </c>
      <c r="O11" s="221" t="s">
        <v>140</v>
      </c>
      <c r="Q11" s="307"/>
      <c r="R11" s="307"/>
      <c r="S11" s="307"/>
      <c r="T11" s="307"/>
      <c r="U11" s="307"/>
      <c r="V11" s="307"/>
      <c r="W11" s="307"/>
      <c r="X11" s="307"/>
      <c r="Y11" s="307"/>
      <c r="Z11" s="307"/>
      <c r="AA11" s="307" t="s">
        <v>141</v>
      </c>
      <c r="AB11" s="307"/>
      <c r="AC11" s="307"/>
      <c r="AD11" s="307"/>
      <c r="AE11" s="307"/>
      <c r="AF11" s="307"/>
      <c r="AG11" s="307"/>
      <c r="AH11" s="307"/>
      <c r="AI11" s="307"/>
      <c r="AJ11" s="307" t="s">
        <v>141</v>
      </c>
      <c r="AK11" s="307" t="s">
        <v>141</v>
      </c>
      <c r="AL11" s="307" t="s">
        <v>141</v>
      </c>
      <c r="AM11" s="307"/>
      <c r="AN11" s="307"/>
      <c r="AO11" s="307"/>
      <c r="AP11" s="307"/>
      <c r="AQ11" s="307"/>
      <c r="AR11" s="307" t="s">
        <v>141</v>
      </c>
      <c r="AS11" s="307"/>
      <c r="AT11" s="307" t="s">
        <v>141</v>
      </c>
      <c r="AU11" s="307" t="s">
        <v>141</v>
      </c>
      <c r="AV11" s="307" t="s">
        <v>141</v>
      </c>
      <c r="AW11" s="307" t="s">
        <v>141</v>
      </c>
      <c r="AX11" s="307" t="s">
        <v>141</v>
      </c>
      <c r="AY11" s="307"/>
      <c r="AZ11" s="307" t="s">
        <v>141</v>
      </c>
      <c r="BA11" s="307"/>
      <c r="BB11" s="307"/>
      <c r="BC11" s="307"/>
      <c r="BD11" s="307"/>
      <c r="BE11" s="307"/>
      <c r="BF11" s="307"/>
      <c r="BG11" s="307"/>
      <c r="BH11" s="307"/>
      <c r="BI11" s="307"/>
      <c r="BJ11" s="307"/>
      <c r="BK11" s="307"/>
      <c r="BL11" s="307"/>
      <c r="BM11" s="307"/>
      <c r="BN11" s="307"/>
      <c r="BO11" s="307"/>
      <c r="BQ11" s="252" t="s">
        <v>2185</v>
      </c>
      <c r="BR11" s="7" t="s">
        <v>2186</v>
      </c>
    </row>
    <row r="12" spans="1:70" ht="290">
      <c r="A12" s="307" t="s">
        <v>168</v>
      </c>
      <c r="B12" s="17" t="s">
        <v>136</v>
      </c>
      <c r="C12" s="229" t="s">
        <v>169</v>
      </c>
      <c r="D12" s="214"/>
      <c r="E12" s="18" t="s">
        <v>1770</v>
      </c>
      <c r="F12" s="18" t="s">
        <v>1771</v>
      </c>
      <c r="G12" s="215" t="s">
        <v>166</v>
      </c>
      <c r="H12" s="215" t="s">
        <v>170</v>
      </c>
      <c r="I12" s="215" t="s">
        <v>171</v>
      </c>
      <c r="J12" s="215">
        <f>239+316+165+251</f>
        <v>971</v>
      </c>
      <c r="K12" s="215" t="s">
        <v>148</v>
      </c>
      <c r="L12" s="215" t="s">
        <v>139</v>
      </c>
      <c r="M12" s="215" t="s">
        <v>139</v>
      </c>
      <c r="N12" s="215">
        <v>1</v>
      </c>
      <c r="O12" s="221" t="s">
        <v>140</v>
      </c>
      <c r="Q12" s="307"/>
      <c r="R12" s="307"/>
      <c r="S12" s="307"/>
      <c r="T12" s="307"/>
      <c r="U12" s="307"/>
      <c r="V12" s="307"/>
      <c r="W12" s="307"/>
      <c r="X12" s="307" t="s">
        <v>141</v>
      </c>
      <c r="Y12" s="307" t="s">
        <v>141</v>
      </c>
      <c r="Z12" s="307" t="s">
        <v>141</v>
      </c>
      <c r="AA12" s="307" t="s">
        <v>141</v>
      </c>
      <c r="AB12" s="307"/>
      <c r="AC12" s="307"/>
      <c r="AD12" s="307"/>
      <c r="AE12" s="307"/>
      <c r="AF12" s="307"/>
      <c r="AG12" s="307" t="s">
        <v>141</v>
      </c>
      <c r="AH12" s="307"/>
      <c r="AI12" s="307"/>
      <c r="AJ12" s="307"/>
      <c r="AK12" s="307" t="s">
        <v>141</v>
      </c>
      <c r="AL12" s="307"/>
      <c r="AM12" s="307"/>
      <c r="AN12" s="307"/>
      <c r="AO12" s="307"/>
      <c r="AP12" s="307"/>
      <c r="AQ12" s="307"/>
      <c r="AR12" s="307"/>
      <c r="AS12" s="307" t="s">
        <v>141</v>
      </c>
      <c r="AT12" s="307" t="s">
        <v>141</v>
      </c>
      <c r="AU12" s="307" t="s">
        <v>141</v>
      </c>
      <c r="AV12" s="307"/>
      <c r="AW12" s="307" t="s">
        <v>141</v>
      </c>
      <c r="AX12" s="307"/>
      <c r="AY12" s="307"/>
      <c r="AZ12" s="307"/>
      <c r="BA12" s="307"/>
      <c r="BB12" s="307"/>
      <c r="BC12" s="307"/>
      <c r="BD12" s="307" t="s">
        <v>141</v>
      </c>
      <c r="BE12" s="307"/>
      <c r="BF12" s="307"/>
      <c r="BG12" s="307"/>
      <c r="BH12" s="307"/>
      <c r="BI12" s="307"/>
      <c r="BJ12" s="307" t="s">
        <v>141</v>
      </c>
      <c r="BK12" s="307"/>
      <c r="BL12" s="307"/>
      <c r="BM12" s="307"/>
      <c r="BN12" s="307"/>
      <c r="BO12" s="307"/>
      <c r="BQ12" s="252" t="s">
        <v>2187</v>
      </c>
      <c r="BR12" s="7" t="s">
        <v>2188</v>
      </c>
    </row>
    <row r="13" spans="1:70" ht="348">
      <c r="A13" s="307" t="s">
        <v>172</v>
      </c>
      <c r="B13" s="17" t="s">
        <v>136</v>
      </c>
      <c r="C13" s="229" t="s">
        <v>173</v>
      </c>
      <c r="D13" s="214"/>
      <c r="E13" s="299" t="s">
        <v>1773</v>
      </c>
      <c r="F13" s="299" t="s">
        <v>1772</v>
      </c>
      <c r="G13" s="215" t="s">
        <v>174</v>
      </c>
      <c r="H13" s="216">
        <v>42979</v>
      </c>
      <c r="I13" s="215">
        <v>16</v>
      </c>
      <c r="J13" s="215">
        <v>16</v>
      </c>
      <c r="K13" s="215" t="s">
        <v>148</v>
      </c>
      <c r="L13" s="215" t="s">
        <v>139</v>
      </c>
      <c r="M13" s="215" t="s">
        <v>139</v>
      </c>
      <c r="N13" s="215">
        <v>1</v>
      </c>
      <c r="O13" s="221" t="s">
        <v>140</v>
      </c>
      <c r="Q13" s="307"/>
      <c r="R13" s="307"/>
      <c r="S13" s="307"/>
      <c r="T13" s="307"/>
      <c r="U13" s="307"/>
      <c r="V13" s="307"/>
      <c r="W13" s="307"/>
      <c r="X13" s="307"/>
      <c r="Y13" s="307" t="s">
        <v>141</v>
      </c>
      <c r="Z13" s="307"/>
      <c r="AA13" s="307" t="s">
        <v>141</v>
      </c>
      <c r="AB13" s="307"/>
      <c r="AC13" s="307"/>
      <c r="AD13" s="307"/>
      <c r="AE13" s="307"/>
      <c r="AF13" s="307"/>
      <c r="AG13" s="307"/>
      <c r="AH13" s="307"/>
      <c r="AI13" s="307"/>
      <c r="AJ13" s="307"/>
      <c r="AK13" s="307"/>
      <c r="AL13" s="307" t="s">
        <v>141</v>
      </c>
      <c r="AM13" s="307"/>
      <c r="AN13" s="307"/>
      <c r="AO13" s="307"/>
      <c r="AP13" s="307" t="s">
        <v>141</v>
      </c>
      <c r="AQ13" s="307" t="s">
        <v>141</v>
      </c>
      <c r="AR13" s="307"/>
      <c r="AS13" s="307"/>
      <c r="AT13" s="307"/>
      <c r="AU13" s="307"/>
      <c r="AV13" s="307"/>
      <c r="AW13" s="307"/>
      <c r="AX13" s="307"/>
      <c r="AY13" s="307"/>
      <c r="AZ13" s="307"/>
      <c r="BA13" s="307"/>
      <c r="BB13" s="307"/>
      <c r="BC13" s="307"/>
      <c r="BD13" s="307"/>
      <c r="BE13" s="307"/>
      <c r="BF13" s="307"/>
      <c r="BG13" s="307"/>
      <c r="BH13" s="307"/>
      <c r="BI13" s="307"/>
      <c r="BJ13" s="307" t="s">
        <v>141</v>
      </c>
      <c r="BK13" s="307"/>
      <c r="BL13" s="307"/>
      <c r="BM13" s="307"/>
      <c r="BN13" s="307"/>
      <c r="BO13" s="307"/>
      <c r="BQ13" s="252" t="s">
        <v>175</v>
      </c>
      <c r="BR13" s="7" t="s">
        <v>2189</v>
      </c>
    </row>
    <row r="14" spans="1:70" ht="43.5">
      <c r="A14" s="307" t="s">
        <v>176</v>
      </c>
      <c r="B14" s="17" t="s">
        <v>136</v>
      </c>
      <c r="C14" s="299" t="s">
        <v>177</v>
      </c>
      <c r="D14" s="214"/>
      <c r="E14" s="299" t="s">
        <v>1774</v>
      </c>
      <c r="F14" s="244" t="s">
        <v>190</v>
      </c>
      <c r="G14" s="215" t="s">
        <v>178</v>
      </c>
      <c r="H14" s="215" t="s">
        <v>179</v>
      </c>
      <c r="I14" s="215">
        <v>3</v>
      </c>
      <c r="J14" s="215">
        <v>3</v>
      </c>
      <c r="K14" s="215" t="s">
        <v>148</v>
      </c>
      <c r="L14" s="215" t="s">
        <v>139</v>
      </c>
      <c r="M14" s="215" t="s">
        <v>139</v>
      </c>
      <c r="N14" s="215">
        <v>1</v>
      </c>
      <c r="O14" s="221" t="s">
        <v>140</v>
      </c>
      <c r="Q14" s="307"/>
      <c r="R14" s="307"/>
      <c r="S14" s="307"/>
      <c r="T14" s="307"/>
      <c r="U14" s="307"/>
      <c r="V14" s="307"/>
      <c r="W14" s="307"/>
      <c r="X14" s="307"/>
      <c r="Y14" s="307"/>
      <c r="Z14" s="307"/>
      <c r="AA14" s="307"/>
      <c r="AB14" s="307"/>
      <c r="AC14" s="307"/>
      <c r="AD14" s="307"/>
      <c r="AE14" s="307"/>
      <c r="AF14" s="307"/>
      <c r="AG14" s="307"/>
      <c r="AH14" s="307" t="s">
        <v>141</v>
      </c>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Q14" s="215" t="s">
        <v>51</v>
      </c>
      <c r="BR14" s="7" t="s">
        <v>180</v>
      </c>
    </row>
    <row r="15" spans="1:70" ht="87">
      <c r="A15" s="307" t="s">
        <v>181</v>
      </c>
      <c r="B15" s="17" t="s">
        <v>136</v>
      </c>
      <c r="C15" s="229" t="s">
        <v>182</v>
      </c>
      <c r="D15" s="214"/>
      <c r="E15" s="299" t="s">
        <v>1782</v>
      </c>
      <c r="F15" s="299" t="s">
        <v>1775</v>
      </c>
      <c r="G15" s="215" t="s">
        <v>183</v>
      </c>
      <c r="H15" s="215" t="s">
        <v>184</v>
      </c>
      <c r="I15" s="215">
        <v>20</v>
      </c>
      <c r="J15" s="215">
        <v>20</v>
      </c>
      <c r="K15" s="215" t="s">
        <v>148</v>
      </c>
      <c r="L15" s="215" t="s">
        <v>139</v>
      </c>
      <c r="M15" s="215" t="s">
        <v>139</v>
      </c>
      <c r="N15" s="215">
        <v>1</v>
      </c>
      <c r="O15" s="221" t="s">
        <v>140</v>
      </c>
      <c r="Q15" s="307"/>
      <c r="R15" s="307"/>
      <c r="S15" s="307"/>
      <c r="T15" s="307"/>
      <c r="U15" s="307"/>
      <c r="V15" s="307"/>
      <c r="W15" s="307"/>
      <c r="X15" s="307"/>
      <c r="Y15" s="307"/>
      <c r="Z15" s="307"/>
      <c r="AA15" s="307"/>
      <c r="AB15" s="307" t="s">
        <v>141</v>
      </c>
      <c r="AC15" s="307"/>
      <c r="AD15" s="307"/>
      <c r="AE15" s="307"/>
      <c r="AF15" s="307"/>
      <c r="AG15" s="307" t="s">
        <v>141</v>
      </c>
      <c r="AH15" s="307"/>
      <c r="AI15" s="307"/>
      <c r="AJ15" s="307"/>
      <c r="AK15" s="307"/>
      <c r="AL15" s="307"/>
      <c r="AM15" s="307"/>
      <c r="AN15" s="307"/>
      <c r="AO15" s="307" t="s">
        <v>141</v>
      </c>
      <c r="AP15" s="307" t="s">
        <v>141</v>
      </c>
      <c r="AQ15" s="307" t="s">
        <v>141</v>
      </c>
      <c r="AR15" s="307"/>
      <c r="AS15" s="307"/>
      <c r="AT15" s="307" t="s">
        <v>141</v>
      </c>
      <c r="AU15" s="307"/>
      <c r="AV15" s="307"/>
      <c r="AW15" s="307"/>
      <c r="AX15" s="307"/>
      <c r="AY15" s="307"/>
      <c r="AZ15" s="307"/>
      <c r="BA15" s="307"/>
      <c r="BB15" s="307"/>
      <c r="BC15" s="307"/>
      <c r="BD15" s="307"/>
      <c r="BE15" s="307"/>
      <c r="BF15" s="307"/>
      <c r="BG15" s="307"/>
      <c r="BH15" s="307"/>
      <c r="BI15" s="307"/>
      <c r="BJ15" s="307"/>
      <c r="BK15" s="307"/>
      <c r="BL15" s="307"/>
      <c r="BM15" s="307"/>
      <c r="BN15" s="307"/>
      <c r="BO15" s="307"/>
      <c r="BQ15" s="215" t="s">
        <v>51</v>
      </c>
      <c r="BR15" s="7" t="s">
        <v>185</v>
      </c>
    </row>
    <row r="16" spans="1:70" ht="58">
      <c r="A16" s="307" t="s">
        <v>186</v>
      </c>
      <c r="B16" s="17" t="s">
        <v>136</v>
      </c>
      <c r="C16" s="229" t="s">
        <v>187</v>
      </c>
      <c r="D16" s="214"/>
      <c r="E16" s="299" t="s">
        <v>1776</v>
      </c>
      <c r="F16" s="299" t="s">
        <v>190</v>
      </c>
      <c r="G16" s="215" t="s">
        <v>188</v>
      </c>
      <c r="H16" s="215" t="s">
        <v>189</v>
      </c>
      <c r="I16" s="215" t="s">
        <v>51</v>
      </c>
      <c r="J16" s="215">
        <v>0</v>
      </c>
      <c r="K16" s="215" t="s">
        <v>190</v>
      </c>
      <c r="L16" s="215" t="s">
        <v>190</v>
      </c>
      <c r="M16" s="215" t="s">
        <v>190</v>
      </c>
      <c r="N16" s="215" t="s">
        <v>190</v>
      </c>
      <c r="O16" s="221" t="s">
        <v>140</v>
      </c>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Q16" s="215" t="s">
        <v>51</v>
      </c>
      <c r="BR16" s="215" t="s">
        <v>51</v>
      </c>
    </row>
    <row r="17" spans="1:70" ht="406">
      <c r="A17" s="307" t="s">
        <v>191</v>
      </c>
      <c r="B17" s="17" t="s">
        <v>136</v>
      </c>
      <c r="C17" s="229" t="s">
        <v>192</v>
      </c>
      <c r="D17" s="214"/>
      <c r="E17" s="299" t="s">
        <v>1777</v>
      </c>
      <c r="F17" s="299" t="s">
        <v>1778</v>
      </c>
      <c r="G17" s="215" t="s">
        <v>193</v>
      </c>
      <c r="H17" s="215" t="s">
        <v>194</v>
      </c>
      <c r="I17" s="215" t="s">
        <v>195</v>
      </c>
      <c r="J17" s="215">
        <f>ROUND(AVERAGE(12,10,12,9,10),0)</f>
        <v>11</v>
      </c>
      <c r="K17" s="215" t="s">
        <v>190</v>
      </c>
      <c r="L17" s="215" t="s">
        <v>190</v>
      </c>
      <c r="M17" s="215" t="s">
        <v>190</v>
      </c>
      <c r="N17" s="215" t="s">
        <v>190</v>
      </c>
      <c r="O17" s="221" t="s">
        <v>140</v>
      </c>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t="s">
        <v>141</v>
      </c>
      <c r="AV17" s="307" t="s">
        <v>141</v>
      </c>
      <c r="AW17" s="307" t="s">
        <v>141</v>
      </c>
      <c r="AX17" s="307" t="s">
        <v>141</v>
      </c>
      <c r="AY17" s="307"/>
      <c r="AZ17" s="307"/>
      <c r="BA17" s="307"/>
      <c r="BB17" s="307"/>
      <c r="BC17" s="307"/>
      <c r="BD17" s="307"/>
      <c r="BE17" s="307"/>
      <c r="BF17" s="307"/>
      <c r="BG17" s="307"/>
      <c r="BH17" s="307"/>
      <c r="BI17" s="307"/>
      <c r="BJ17" s="307"/>
      <c r="BK17" s="307"/>
      <c r="BL17" s="307"/>
      <c r="BM17" s="307"/>
      <c r="BN17" s="307"/>
      <c r="BO17" s="307"/>
      <c r="BQ17" s="253" t="s">
        <v>2190</v>
      </c>
      <c r="BR17" s="7" t="s">
        <v>196</v>
      </c>
    </row>
    <row r="18" spans="1:70" ht="72.5">
      <c r="A18" s="307" t="s">
        <v>197</v>
      </c>
      <c r="B18" s="17" t="s">
        <v>136</v>
      </c>
      <c r="C18" s="229" t="s">
        <v>198</v>
      </c>
      <c r="D18" s="214"/>
      <c r="E18" s="299" t="s">
        <v>1781</v>
      </c>
      <c r="F18" s="299" t="s">
        <v>1779</v>
      </c>
      <c r="G18" s="215" t="s">
        <v>166</v>
      </c>
      <c r="H18" s="216">
        <v>43132</v>
      </c>
      <c r="I18" s="215">
        <v>26</v>
      </c>
      <c r="J18" s="215">
        <v>26</v>
      </c>
      <c r="K18" s="215" t="s">
        <v>148</v>
      </c>
      <c r="L18" s="215" t="s">
        <v>139</v>
      </c>
      <c r="M18" s="215" t="s">
        <v>139</v>
      </c>
      <c r="N18" s="215">
        <v>1</v>
      </c>
      <c r="O18" s="221" t="s">
        <v>140</v>
      </c>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t="s">
        <v>141</v>
      </c>
      <c r="AW18" s="307" t="s">
        <v>141</v>
      </c>
      <c r="AX18" s="307"/>
      <c r="AY18" s="307"/>
      <c r="AZ18" s="307"/>
      <c r="BA18" s="307"/>
      <c r="BB18" s="307"/>
      <c r="BC18" s="307"/>
      <c r="BD18" s="307"/>
      <c r="BE18" s="307"/>
      <c r="BF18" s="307"/>
      <c r="BG18" s="307"/>
      <c r="BH18" s="307"/>
      <c r="BI18" s="307"/>
      <c r="BJ18" s="307"/>
      <c r="BK18" s="307"/>
      <c r="BL18" s="307"/>
      <c r="BM18" s="307"/>
      <c r="BN18" s="307"/>
      <c r="BO18" s="307"/>
      <c r="BQ18" s="252" t="s">
        <v>199</v>
      </c>
      <c r="BR18" s="7" t="s">
        <v>200</v>
      </c>
    </row>
    <row r="19" spans="1:70" ht="159.5">
      <c r="A19" s="307" t="s">
        <v>201</v>
      </c>
      <c r="B19" s="17" t="s">
        <v>136</v>
      </c>
      <c r="C19" s="229" t="s">
        <v>202</v>
      </c>
      <c r="D19" s="214"/>
      <c r="E19" s="299" t="s">
        <v>2191</v>
      </c>
      <c r="F19" s="299" t="s">
        <v>2192</v>
      </c>
      <c r="G19" s="215" t="s">
        <v>203</v>
      </c>
      <c r="H19" s="216">
        <v>43586</v>
      </c>
      <c r="I19" s="215" t="s">
        <v>204</v>
      </c>
      <c r="J19" s="215">
        <v>75</v>
      </c>
      <c r="K19" s="215" t="s">
        <v>148</v>
      </c>
      <c r="L19" s="215" t="s">
        <v>148</v>
      </c>
      <c r="M19" s="215" t="s">
        <v>139</v>
      </c>
      <c r="N19" s="215">
        <v>2</v>
      </c>
      <c r="O19" s="221" t="s">
        <v>140</v>
      </c>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t="s">
        <v>141</v>
      </c>
      <c r="BF19" s="307"/>
      <c r="BG19" s="307"/>
      <c r="BH19" s="307" t="s">
        <v>141</v>
      </c>
      <c r="BI19" s="307"/>
      <c r="BJ19" s="307"/>
      <c r="BK19" s="307"/>
      <c r="BL19" s="307"/>
      <c r="BM19" s="307"/>
      <c r="BN19" s="307"/>
      <c r="BO19" s="307"/>
      <c r="BQ19" s="252" t="s">
        <v>2193</v>
      </c>
      <c r="BR19" s="7" t="s">
        <v>205</v>
      </c>
    </row>
    <row r="20" spans="1:70" ht="333.5">
      <c r="A20" s="307" t="s">
        <v>206</v>
      </c>
      <c r="B20" s="17" t="s">
        <v>136</v>
      </c>
      <c r="C20" s="229" t="s">
        <v>207</v>
      </c>
      <c r="D20" s="214"/>
      <c r="E20" s="299" t="s">
        <v>1780</v>
      </c>
      <c r="F20" s="299" t="s">
        <v>2194</v>
      </c>
      <c r="G20" s="215" t="s">
        <v>208</v>
      </c>
      <c r="H20" s="215" t="s">
        <v>209</v>
      </c>
      <c r="I20" s="215" t="s">
        <v>210</v>
      </c>
      <c r="J20" s="215">
        <f>11</f>
        <v>11</v>
      </c>
      <c r="K20" s="215" t="s">
        <v>148</v>
      </c>
      <c r="L20" s="215" t="s">
        <v>139</v>
      </c>
      <c r="M20" s="215" t="s">
        <v>139</v>
      </c>
      <c r="N20" s="215">
        <v>1</v>
      </c>
      <c r="O20" s="221" t="s">
        <v>140</v>
      </c>
      <c r="Q20" s="307"/>
      <c r="R20" s="307"/>
      <c r="S20" s="307"/>
      <c r="T20" s="307"/>
      <c r="U20" s="307"/>
      <c r="V20" s="307"/>
      <c r="W20" s="307"/>
      <c r="X20" s="307"/>
      <c r="Y20" s="307"/>
      <c r="Z20" s="307"/>
      <c r="AA20" s="307" t="s">
        <v>141</v>
      </c>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Q20" s="18" t="s">
        <v>2195</v>
      </c>
      <c r="BR20" s="7" t="s">
        <v>2196</v>
      </c>
    </row>
    <row r="21" spans="1:70" ht="304.5">
      <c r="A21" s="307" t="s">
        <v>211</v>
      </c>
      <c r="B21" s="17" t="s">
        <v>136</v>
      </c>
      <c r="C21" s="229" t="s">
        <v>212</v>
      </c>
      <c r="D21" s="214"/>
      <c r="E21" s="299" t="s">
        <v>2197</v>
      </c>
      <c r="F21" s="299" t="s">
        <v>2198</v>
      </c>
      <c r="G21" s="215" t="s">
        <v>213</v>
      </c>
      <c r="H21" s="215" t="s">
        <v>214</v>
      </c>
      <c r="I21" s="215" t="s">
        <v>215</v>
      </c>
      <c r="J21" s="215">
        <f>65+24</f>
        <v>89</v>
      </c>
      <c r="K21" s="215" t="s">
        <v>148</v>
      </c>
      <c r="L21" s="215" t="s">
        <v>139</v>
      </c>
      <c r="M21" s="215" t="s">
        <v>139</v>
      </c>
      <c r="N21" s="215">
        <v>1</v>
      </c>
      <c r="O21" s="221" t="s">
        <v>140</v>
      </c>
      <c r="Q21" s="307" t="s">
        <v>141</v>
      </c>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Q21" s="252" t="s">
        <v>2199</v>
      </c>
      <c r="BR21" s="7" t="s">
        <v>216</v>
      </c>
    </row>
    <row r="22" spans="1:70" ht="58">
      <c r="A22" s="307" t="s">
        <v>217</v>
      </c>
      <c r="B22" s="17" t="s">
        <v>136</v>
      </c>
      <c r="C22" s="229" t="s">
        <v>218</v>
      </c>
      <c r="D22" s="214"/>
      <c r="E22" s="299" t="s">
        <v>1756</v>
      </c>
      <c r="F22" s="299" t="s">
        <v>190</v>
      </c>
      <c r="G22" s="215" t="s">
        <v>188</v>
      </c>
      <c r="H22" s="216">
        <v>43586</v>
      </c>
      <c r="I22" s="215" t="s">
        <v>190</v>
      </c>
      <c r="J22" s="215">
        <v>0</v>
      </c>
      <c r="K22" s="215" t="s">
        <v>190</v>
      </c>
      <c r="L22" s="215" t="s">
        <v>190</v>
      </c>
      <c r="M22" s="215" t="s">
        <v>190</v>
      </c>
      <c r="N22" s="215" t="s">
        <v>190</v>
      </c>
      <c r="O22" s="221" t="s">
        <v>140</v>
      </c>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Q22" s="215" t="s">
        <v>51</v>
      </c>
      <c r="BR22" s="215" t="s">
        <v>51</v>
      </c>
    </row>
    <row r="23" spans="1:70" ht="203">
      <c r="A23" s="307" t="s">
        <v>219</v>
      </c>
      <c r="B23" s="17" t="s">
        <v>136</v>
      </c>
      <c r="C23" s="229" t="s">
        <v>220</v>
      </c>
      <c r="D23" s="214"/>
      <c r="E23" s="299" t="s">
        <v>2200</v>
      </c>
      <c r="F23" s="299" t="s">
        <v>1783</v>
      </c>
      <c r="G23" s="215" t="s">
        <v>221</v>
      </c>
      <c r="H23" s="216">
        <v>43221</v>
      </c>
      <c r="I23" s="218">
        <v>1660</v>
      </c>
      <c r="J23" s="218">
        <f>I23</f>
        <v>1660</v>
      </c>
      <c r="K23" s="215" t="s">
        <v>148</v>
      </c>
      <c r="L23" s="215" t="s">
        <v>139</v>
      </c>
      <c r="M23" s="215" t="s">
        <v>148</v>
      </c>
      <c r="N23" s="215">
        <v>2</v>
      </c>
      <c r="O23" s="221" t="s">
        <v>140</v>
      </c>
      <c r="Q23" s="307" t="s">
        <v>141</v>
      </c>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Q23" s="252" t="s">
        <v>222</v>
      </c>
      <c r="BR23" s="7" t="s">
        <v>223</v>
      </c>
    </row>
    <row r="24" spans="1:70" ht="246.5">
      <c r="A24" s="307" t="s">
        <v>224</v>
      </c>
      <c r="B24" s="17" t="s">
        <v>136</v>
      </c>
      <c r="C24" s="229" t="s">
        <v>225</v>
      </c>
      <c r="D24" s="214"/>
      <c r="E24" s="299" t="s">
        <v>2201</v>
      </c>
      <c r="F24" s="299" t="s">
        <v>1784</v>
      </c>
      <c r="G24" s="215" t="s">
        <v>226</v>
      </c>
      <c r="H24" s="216" t="s">
        <v>227</v>
      </c>
      <c r="I24" s="216" t="s">
        <v>228</v>
      </c>
      <c r="J24" s="218">
        <v>274</v>
      </c>
      <c r="K24" s="215" t="s">
        <v>148</v>
      </c>
      <c r="L24" s="215" t="s">
        <v>139</v>
      </c>
      <c r="M24" s="215" t="s">
        <v>139</v>
      </c>
      <c r="N24" s="215">
        <v>1</v>
      </c>
      <c r="O24" s="221" t="s">
        <v>140</v>
      </c>
      <c r="Q24" s="307" t="s">
        <v>141</v>
      </c>
      <c r="R24" s="307"/>
      <c r="S24" s="307" t="s">
        <v>141</v>
      </c>
      <c r="T24" s="307"/>
      <c r="U24" s="307"/>
      <c r="V24" s="307"/>
      <c r="W24" s="307"/>
      <c r="X24" s="307"/>
      <c r="Y24" s="307"/>
      <c r="Z24" s="307"/>
      <c r="AA24" s="307"/>
      <c r="AB24" s="307"/>
      <c r="AC24" s="307"/>
      <c r="AD24" s="307"/>
      <c r="AE24" s="307"/>
      <c r="AF24" s="307" t="s">
        <v>141</v>
      </c>
      <c r="AG24" s="307"/>
      <c r="AH24" s="307"/>
      <c r="AI24" s="307"/>
      <c r="AJ24" s="307"/>
      <c r="AK24" s="307"/>
      <c r="AL24" s="307"/>
      <c r="AM24" s="307"/>
      <c r="AN24" s="307"/>
      <c r="AO24" s="307"/>
      <c r="AP24" s="307"/>
      <c r="AQ24" s="307"/>
      <c r="AR24" s="307"/>
      <c r="AS24" s="307"/>
      <c r="AT24" s="307" t="s">
        <v>141</v>
      </c>
      <c r="AU24" s="307"/>
      <c r="AV24" s="307"/>
      <c r="AW24" s="307"/>
      <c r="AX24" s="307"/>
      <c r="AY24" s="307"/>
      <c r="AZ24" s="307"/>
      <c r="BA24" s="307"/>
      <c r="BB24" s="307"/>
      <c r="BC24" s="307"/>
      <c r="BD24" s="307"/>
      <c r="BE24" s="307"/>
      <c r="BF24" s="307"/>
      <c r="BG24" s="307"/>
      <c r="BH24" s="307"/>
      <c r="BI24" s="307"/>
      <c r="BJ24" s="307"/>
      <c r="BK24" s="307" t="s">
        <v>141</v>
      </c>
      <c r="BL24" s="307"/>
      <c r="BM24" s="307"/>
      <c r="BN24" s="307"/>
      <c r="BO24" s="307"/>
      <c r="BQ24" s="18" t="s">
        <v>229</v>
      </c>
      <c r="BR24" s="7" t="s">
        <v>230</v>
      </c>
    </row>
    <row r="25" spans="1:70" ht="116">
      <c r="A25" s="307" t="s">
        <v>231</v>
      </c>
      <c r="B25" s="17" t="s">
        <v>232</v>
      </c>
      <c r="C25" s="229" t="s">
        <v>233</v>
      </c>
      <c r="D25" s="217"/>
      <c r="E25" s="299" t="s">
        <v>1785</v>
      </c>
      <c r="F25" s="299" t="s">
        <v>1786</v>
      </c>
      <c r="G25" s="307" t="s">
        <v>234</v>
      </c>
      <c r="H25" s="307" t="s">
        <v>235</v>
      </c>
      <c r="I25" s="218">
        <v>52240</v>
      </c>
      <c r="J25" s="218">
        <f t="shared" ref="J25:J28" si="1">I25</f>
        <v>52240</v>
      </c>
      <c r="K25" s="307" t="s">
        <v>148</v>
      </c>
      <c r="L25" s="307" t="s">
        <v>139</v>
      </c>
      <c r="M25" s="307" t="s">
        <v>139</v>
      </c>
      <c r="N25" s="307">
        <v>1</v>
      </c>
      <c r="O25" s="221" t="s">
        <v>140</v>
      </c>
      <c r="Q25" s="307" t="s">
        <v>141</v>
      </c>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Q25" s="18" t="s">
        <v>236</v>
      </c>
      <c r="BR25" s="254" t="s">
        <v>237</v>
      </c>
    </row>
    <row r="26" spans="1:70" ht="116">
      <c r="A26" s="307" t="s">
        <v>238</v>
      </c>
      <c r="B26" s="17" t="s">
        <v>232</v>
      </c>
      <c r="C26" s="229" t="s">
        <v>239</v>
      </c>
      <c r="D26" s="217"/>
      <c r="E26" s="299" t="s">
        <v>1787</v>
      </c>
      <c r="F26" s="299" t="s">
        <v>1788</v>
      </c>
      <c r="G26" s="307" t="s">
        <v>240</v>
      </c>
      <c r="H26" s="307" t="s">
        <v>235</v>
      </c>
      <c r="I26" s="218">
        <v>24067</v>
      </c>
      <c r="J26" s="218">
        <f t="shared" si="1"/>
        <v>24067</v>
      </c>
      <c r="K26" s="307" t="s">
        <v>148</v>
      </c>
      <c r="L26" s="307" t="s">
        <v>139</v>
      </c>
      <c r="M26" s="307" t="s">
        <v>139</v>
      </c>
      <c r="N26" s="307">
        <v>1</v>
      </c>
      <c r="O26" s="221" t="s">
        <v>140</v>
      </c>
      <c r="Q26" s="307" t="s">
        <v>141</v>
      </c>
      <c r="R26" s="307" t="s">
        <v>141</v>
      </c>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Q26" s="18" t="s">
        <v>2202</v>
      </c>
      <c r="BR26" s="254" t="s">
        <v>241</v>
      </c>
    </row>
    <row r="27" spans="1:70" ht="72.5">
      <c r="A27" s="307" t="s">
        <v>242</v>
      </c>
      <c r="B27" s="17" t="s">
        <v>232</v>
      </c>
      <c r="C27" s="229" t="s">
        <v>243</v>
      </c>
      <c r="D27" s="217"/>
      <c r="E27" s="299" t="s">
        <v>1789</v>
      </c>
      <c r="F27" s="299" t="s">
        <v>190</v>
      </c>
      <c r="G27" s="215" t="s">
        <v>244</v>
      </c>
      <c r="H27" s="307" t="s">
        <v>235</v>
      </c>
      <c r="I27" s="218">
        <v>1068</v>
      </c>
      <c r="J27" s="218">
        <f t="shared" si="1"/>
        <v>1068</v>
      </c>
      <c r="K27" s="307" t="s">
        <v>148</v>
      </c>
      <c r="L27" s="307" t="s">
        <v>139</v>
      </c>
      <c r="M27" s="307" t="s">
        <v>139</v>
      </c>
      <c r="N27" s="307">
        <v>1</v>
      </c>
      <c r="O27" s="221" t="s">
        <v>140</v>
      </c>
      <c r="Q27" s="307" t="s">
        <v>141</v>
      </c>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Q27" s="215" t="s">
        <v>51</v>
      </c>
      <c r="BR27" s="7" t="s">
        <v>245</v>
      </c>
    </row>
    <row r="28" spans="1:70" ht="87">
      <c r="A28" s="307" t="s">
        <v>246</v>
      </c>
      <c r="B28" s="17" t="s">
        <v>232</v>
      </c>
      <c r="C28" s="229" t="s">
        <v>247</v>
      </c>
      <c r="D28" s="217"/>
      <c r="E28" s="299" t="s">
        <v>1790</v>
      </c>
      <c r="F28" s="299" t="s">
        <v>190</v>
      </c>
      <c r="G28" s="215" t="s">
        <v>248</v>
      </c>
      <c r="H28" s="307" t="s">
        <v>235</v>
      </c>
      <c r="I28" s="218">
        <v>5621</v>
      </c>
      <c r="J28" s="218">
        <f t="shared" si="1"/>
        <v>5621</v>
      </c>
      <c r="K28" s="307" t="s">
        <v>148</v>
      </c>
      <c r="L28" s="307" t="s">
        <v>139</v>
      </c>
      <c r="M28" s="307" t="s">
        <v>139</v>
      </c>
      <c r="N28" s="307">
        <v>1</v>
      </c>
      <c r="O28" s="221" t="s">
        <v>140</v>
      </c>
      <c r="Q28" s="307" t="s">
        <v>141</v>
      </c>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Q28" s="215" t="s">
        <v>51</v>
      </c>
      <c r="BR28" s="7" t="s">
        <v>249</v>
      </c>
    </row>
    <row r="29" spans="1:70" ht="87">
      <c r="A29" s="307" t="s">
        <v>250</v>
      </c>
      <c r="B29" s="17" t="s">
        <v>232</v>
      </c>
      <c r="C29" s="229" t="s">
        <v>251</v>
      </c>
      <c r="D29" s="217"/>
      <c r="E29" s="299" t="s">
        <v>1791</v>
      </c>
      <c r="F29" s="299" t="s">
        <v>190</v>
      </c>
      <c r="G29" s="215" t="s">
        <v>252</v>
      </c>
      <c r="H29" s="307" t="s">
        <v>253</v>
      </c>
      <c r="I29" s="215" t="s">
        <v>254</v>
      </c>
      <c r="J29" s="215">
        <f>778+198</f>
        <v>976</v>
      </c>
      <c r="K29" s="307" t="s">
        <v>148</v>
      </c>
      <c r="L29" s="307" t="s">
        <v>139</v>
      </c>
      <c r="M29" s="307" t="s">
        <v>139</v>
      </c>
      <c r="N29" s="307">
        <v>1</v>
      </c>
      <c r="O29" s="221" t="s">
        <v>140</v>
      </c>
      <c r="Q29" s="307" t="s">
        <v>141</v>
      </c>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Q29" s="215" t="s">
        <v>51</v>
      </c>
      <c r="BR29" s="7" t="s">
        <v>255</v>
      </c>
    </row>
    <row r="30" spans="1:70" ht="72.5">
      <c r="A30" s="307" t="s">
        <v>256</v>
      </c>
      <c r="B30" s="17" t="s">
        <v>263</v>
      </c>
      <c r="C30" s="229" t="s">
        <v>257</v>
      </c>
      <c r="D30" s="217"/>
      <c r="E30" s="299" t="s">
        <v>1792</v>
      </c>
      <c r="F30" s="299" t="s">
        <v>1793</v>
      </c>
      <c r="G30" s="215" t="s">
        <v>258</v>
      </c>
      <c r="H30" s="215" t="s">
        <v>259</v>
      </c>
      <c r="I30" s="215" t="s">
        <v>260</v>
      </c>
      <c r="J30" s="215">
        <f>43</f>
        <v>43</v>
      </c>
      <c r="K30" s="307" t="s">
        <v>148</v>
      </c>
      <c r="L30" s="307" t="s">
        <v>139</v>
      </c>
      <c r="M30" s="307" t="s">
        <v>139</v>
      </c>
      <c r="N30" s="307">
        <v>1</v>
      </c>
      <c r="O30" s="221" t="s">
        <v>140</v>
      </c>
      <c r="Q30" s="307"/>
      <c r="R30" s="307"/>
      <c r="S30" s="307"/>
      <c r="T30" s="307"/>
      <c r="U30" s="307"/>
      <c r="V30" s="307"/>
      <c r="W30" s="307"/>
      <c r="X30" s="307"/>
      <c r="Y30" s="307"/>
      <c r="Z30" s="307" t="s">
        <v>141</v>
      </c>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Q30" s="7" t="s">
        <v>2203</v>
      </c>
      <c r="BR30" s="7" t="s">
        <v>261</v>
      </c>
    </row>
    <row r="31" spans="1:70" ht="409.5">
      <c r="A31" s="307" t="s">
        <v>262</v>
      </c>
      <c r="B31" s="17" t="s">
        <v>263</v>
      </c>
      <c r="C31" s="229" t="s">
        <v>264</v>
      </c>
      <c r="D31" s="214"/>
      <c r="E31" s="299" t="s">
        <v>1794</v>
      </c>
      <c r="F31" s="299" t="s">
        <v>2204</v>
      </c>
      <c r="G31" s="307" t="s">
        <v>265</v>
      </c>
      <c r="H31" s="307" t="s">
        <v>266</v>
      </c>
      <c r="I31" s="215" t="s">
        <v>267</v>
      </c>
      <c r="J31" s="215">
        <f>34+34+41+18</f>
        <v>127</v>
      </c>
      <c r="K31" s="307" t="s">
        <v>148</v>
      </c>
      <c r="L31" s="307" t="s">
        <v>148</v>
      </c>
      <c r="M31" s="307" t="s">
        <v>148</v>
      </c>
      <c r="N31" s="307">
        <v>2</v>
      </c>
      <c r="O31" s="221" t="s">
        <v>140</v>
      </c>
      <c r="Q31" s="307"/>
      <c r="R31" s="307"/>
      <c r="S31" s="307"/>
      <c r="T31" s="307"/>
      <c r="U31" s="307"/>
      <c r="V31" s="307"/>
      <c r="W31" s="307" t="s">
        <v>141</v>
      </c>
      <c r="X31" s="307" t="s">
        <v>141</v>
      </c>
      <c r="Y31" s="307" t="s">
        <v>141</v>
      </c>
      <c r="Z31" s="307" t="s">
        <v>141</v>
      </c>
      <c r="AA31" s="307" t="s">
        <v>141</v>
      </c>
      <c r="AB31" s="307" t="s">
        <v>141</v>
      </c>
      <c r="AC31" s="307"/>
      <c r="AD31" s="307" t="s">
        <v>141</v>
      </c>
      <c r="AE31" s="307"/>
      <c r="AF31" s="307" t="s">
        <v>141</v>
      </c>
      <c r="AG31" s="307" t="s">
        <v>141</v>
      </c>
      <c r="AH31" s="307"/>
      <c r="AI31" s="307"/>
      <c r="AJ31" s="307" t="s">
        <v>141</v>
      </c>
      <c r="AK31" s="307"/>
      <c r="AL31" s="307" t="s">
        <v>141</v>
      </c>
      <c r="AM31" s="307"/>
      <c r="AN31" s="307"/>
      <c r="AO31" s="307" t="s">
        <v>141</v>
      </c>
      <c r="AP31" s="307" t="s">
        <v>141</v>
      </c>
      <c r="AQ31" s="307" t="s">
        <v>141</v>
      </c>
      <c r="AR31" s="307"/>
      <c r="AS31" s="307"/>
      <c r="AT31" s="307"/>
      <c r="AU31" s="307"/>
      <c r="AV31" s="307" t="s">
        <v>141</v>
      </c>
      <c r="AW31" s="307" t="s">
        <v>141</v>
      </c>
      <c r="AX31" s="307" t="s">
        <v>141</v>
      </c>
      <c r="AY31" s="307"/>
      <c r="AZ31" s="307"/>
      <c r="BA31" s="307"/>
      <c r="BB31" s="307"/>
      <c r="BC31" s="307"/>
      <c r="BD31" s="307"/>
      <c r="BE31" s="307"/>
      <c r="BF31" s="307"/>
      <c r="BG31" s="307"/>
      <c r="BH31" s="307"/>
      <c r="BI31" s="307"/>
      <c r="BJ31" s="307"/>
      <c r="BK31" s="307"/>
      <c r="BL31" s="307"/>
      <c r="BM31" s="307"/>
      <c r="BN31" s="307"/>
      <c r="BO31" s="307"/>
      <c r="BQ31" s="255" t="s">
        <v>2205</v>
      </c>
      <c r="BR31" s="7" t="s">
        <v>268</v>
      </c>
    </row>
    <row r="32" spans="1:70" ht="174">
      <c r="A32" s="307" t="s">
        <v>269</v>
      </c>
      <c r="B32" s="17" t="s">
        <v>263</v>
      </c>
      <c r="C32" s="229" t="s">
        <v>270</v>
      </c>
      <c r="D32" s="214"/>
      <c r="E32" s="299" t="s">
        <v>2206</v>
      </c>
      <c r="F32" s="299" t="s">
        <v>1755</v>
      </c>
      <c r="G32" s="307" t="s">
        <v>265</v>
      </c>
      <c r="H32" s="219">
        <v>43344</v>
      </c>
      <c r="I32" s="307">
        <v>206</v>
      </c>
      <c r="J32" s="307">
        <f>I32</f>
        <v>206</v>
      </c>
      <c r="K32" s="307" t="s">
        <v>148</v>
      </c>
      <c r="L32" s="307" t="s">
        <v>148</v>
      </c>
      <c r="M32" s="307" t="s">
        <v>148</v>
      </c>
      <c r="N32" s="307">
        <v>3</v>
      </c>
      <c r="O32" s="221" t="s">
        <v>140</v>
      </c>
      <c r="Q32" s="307" t="s">
        <v>141</v>
      </c>
      <c r="R32" s="307" t="s">
        <v>141</v>
      </c>
      <c r="S32" s="307"/>
      <c r="T32" s="307" t="s">
        <v>141</v>
      </c>
      <c r="U32" s="307" t="s">
        <v>141</v>
      </c>
      <c r="V32" s="307" t="s">
        <v>141</v>
      </c>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t="s">
        <v>141</v>
      </c>
      <c r="BF32" s="307" t="s">
        <v>141</v>
      </c>
      <c r="BG32" s="307" t="s">
        <v>141</v>
      </c>
      <c r="BH32" s="307" t="s">
        <v>141</v>
      </c>
      <c r="BI32" s="307"/>
      <c r="BJ32" s="307"/>
      <c r="BK32" s="307"/>
      <c r="BL32" s="307"/>
      <c r="BM32" s="307"/>
      <c r="BN32" s="307"/>
      <c r="BO32" s="307"/>
      <c r="BQ32" s="7" t="s">
        <v>271</v>
      </c>
      <c r="BR32" s="7" t="s">
        <v>272</v>
      </c>
    </row>
    <row r="33" spans="1:78" ht="130.5">
      <c r="A33" s="307" t="s">
        <v>273</v>
      </c>
      <c r="B33" s="17" t="s">
        <v>263</v>
      </c>
      <c r="C33" s="229" t="s">
        <v>274</v>
      </c>
      <c r="D33" s="214"/>
      <c r="E33" s="299" t="s">
        <v>1795</v>
      </c>
      <c r="F33" s="299" t="s">
        <v>1754</v>
      </c>
      <c r="G33" s="307" t="s">
        <v>275</v>
      </c>
      <c r="H33" s="219">
        <v>43374</v>
      </c>
      <c r="I33" s="307">
        <v>57</v>
      </c>
      <c r="J33" s="307">
        <f t="shared" ref="J33:J35" si="2">I33</f>
        <v>57</v>
      </c>
      <c r="K33" s="307" t="s">
        <v>148</v>
      </c>
      <c r="L33" s="307" t="s">
        <v>148</v>
      </c>
      <c r="M33" s="307" t="s">
        <v>148</v>
      </c>
      <c r="N33" s="307">
        <v>3</v>
      </c>
      <c r="O33" s="221" t="s">
        <v>140</v>
      </c>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t="s">
        <v>141</v>
      </c>
      <c r="BF33" s="307" t="s">
        <v>141</v>
      </c>
      <c r="BG33" s="307" t="s">
        <v>141</v>
      </c>
      <c r="BH33" s="307" t="s">
        <v>141</v>
      </c>
      <c r="BI33" s="307"/>
      <c r="BJ33" s="307"/>
      <c r="BK33" s="307"/>
      <c r="BL33" s="307"/>
      <c r="BM33" s="307"/>
      <c r="BN33" s="307"/>
      <c r="BO33" s="307"/>
      <c r="BQ33" s="7" t="s">
        <v>276</v>
      </c>
      <c r="BR33" s="7" t="s">
        <v>277</v>
      </c>
    </row>
    <row r="34" spans="1:78" ht="101.5">
      <c r="A34" s="307" t="s">
        <v>278</v>
      </c>
      <c r="B34" s="17" t="s">
        <v>263</v>
      </c>
      <c r="C34" s="229" t="s">
        <v>279</v>
      </c>
      <c r="D34" s="214"/>
      <c r="E34" s="299" t="s">
        <v>1796</v>
      </c>
      <c r="F34" s="299" t="s">
        <v>2207</v>
      </c>
      <c r="G34" s="307" t="s">
        <v>166</v>
      </c>
      <c r="H34" s="219">
        <v>43374</v>
      </c>
      <c r="I34" s="307">
        <v>2332</v>
      </c>
      <c r="J34" s="307">
        <f t="shared" si="2"/>
        <v>2332</v>
      </c>
      <c r="K34" s="307" t="s">
        <v>148</v>
      </c>
      <c r="L34" s="307" t="s">
        <v>148</v>
      </c>
      <c r="M34" s="307" t="s">
        <v>148</v>
      </c>
      <c r="N34" s="307">
        <v>3</v>
      </c>
      <c r="O34" s="221" t="s">
        <v>140</v>
      </c>
      <c r="Q34" s="307" t="s">
        <v>141</v>
      </c>
      <c r="R34" s="307" t="s">
        <v>141</v>
      </c>
      <c r="S34" s="307"/>
      <c r="T34" s="307" t="s">
        <v>141</v>
      </c>
      <c r="U34" s="307" t="s">
        <v>141</v>
      </c>
      <c r="V34" s="307" t="s">
        <v>141</v>
      </c>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t="s">
        <v>141</v>
      </c>
      <c r="BF34" s="307" t="s">
        <v>141</v>
      </c>
      <c r="BG34" s="307" t="s">
        <v>141</v>
      </c>
      <c r="BH34" s="307" t="s">
        <v>141</v>
      </c>
      <c r="BI34" s="307"/>
      <c r="BJ34" s="307"/>
      <c r="BK34" s="307"/>
      <c r="BL34" s="307"/>
      <c r="BM34" s="307"/>
      <c r="BN34" s="307"/>
      <c r="BO34" s="307"/>
    </row>
    <row r="35" spans="1:78" ht="101.5">
      <c r="A35" s="307" t="s">
        <v>280</v>
      </c>
      <c r="B35" s="17" t="s">
        <v>263</v>
      </c>
      <c r="C35" s="229" t="s">
        <v>281</v>
      </c>
      <c r="D35" s="214"/>
      <c r="E35" s="299" t="s">
        <v>1797</v>
      </c>
      <c r="F35" s="299" t="s">
        <v>2207</v>
      </c>
      <c r="G35" s="307" t="s">
        <v>166</v>
      </c>
      <c r="H35" s="219">
        <v>43374</v>
      </c>
      <c r="I35" s="307">
        <v>165</v>
      </c>
      <c r="J35" s="307">
        <f t="shared" si="2"/>
        <v>165</v>
      </c>
      <c r="K35" s="307" t="s">
        <v>148</v>
      </c>
      <c r="L35" s="307" t="s">
        <v>148</v>
      </c>
      <c r="M35" s="307" t="s">
        <v>139</v>
      </c>
      <c r="N35" s="307">
        <v>2</v>
      </c>
      <c r="O35" s="221" t="s">
        <v>140</v>
      </c>
      <c r="Q35" s="307" t="s">
        <v>141</v>
      </c>
      <c r="R35" s="307" t="s">
        <v>141</v>
      </c>
      <c r="S35" s="307"/>
      <c r="T35" s="307" t="s">
        <v>141</v>
      </c>
      <c r="U35" s="307" t="s">
        <v>141</v>
      </c>
      <c r="V35" s="307" t="s">
        <v>141</v>
      </c>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t="s">
        <v>141</v>
      </c>
      <c r="BF35" s="307" t="s">
        <v>141</v>
      </c>
      <c r="BG35" s="307" t="s">
        <v>141</v>
      </c>
      <c r="BH35" s="307" t="s">
        <v>141</v>
      </c>
      <c r="BI35" s="307"/>
      <c r="BJ35" s="307"/>
      <c r="BK35" s="307"/>
      <c r="BL35" s="307"/>
      <c r="BM35" s="307"/>
      <c r="BN35" s="307"/>
      <c r="BO35" s="307"/>
    </row>
    <row r="36" spans="1:78" ht="159.5">
      <c r="A36" s="307" t="s">
        <v>282</v>
      </c>
      <c r="B36" s="17" t="s">
        <v>263</v>
      </c>
      <c r="C36" s="299" t="s">
        <v>283</v>
      </c>
      <c r="D36" s="214"/>
      <c r="E36" s="299" t="s">
        <v>1798</v>
      </c>
      <c r="F36" s="299" t="s">
        <v>2208</v>
      </c>
      <c r="G36" s="307" t="s">
        <v>284</v>
      </c>
      <c r="H36" s="219">
        <v>43374</v>
      </c>
      <c r="I36" s="215" t="s">
        <v>285</v>
      </c>
      <c r="J36" s="215">
        <v>20</v>
      </c>
      <c r="K36" s="307" t="s">
        <v>148</v>
      </c>
      <c r="L36" s="307" t="s">
        <v>148</v>
      </c>
      <c r="M36" s="307" t="s">
        <v>148</v>
      </c>
      <c r="N36" s="307">
        <v>3</v>
      </c>
      <c r="O36" s="221" t="s">
        <v>140</v>
      </c>
      <c r="Q36" s="307"/>
      <c r="R36" s="307"/>
      <c r="S36" s="307"/>
      <c r="T36" s="307" t="s">
        <v>141</v>
      </c>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t="s">
        <v>141</v>
      </c>
      <c r="AW36" s="307" t="s">
        <v>141</v>
      </c>
      <c r="AX36" s="307" t="s">
        <v>141</v>
      </c>
      <c r="AY36" s="307" t="s">
        <v>141</v>
      </c>
      <c r="AZ36" s="307"/>
      <c r="BA36" s="307"/>
      <c r="BB36" s="307"/>
      <c r="BC36" s="307"/>
      <c r="BD36" s="307"/>
      <c r="BE36" s="307"/>
      <c r="BF36" s="307"/>
      <c r="BG36" s="307"/>
      <c r="BH36" s="307"/>
      <c r="BI36" s="307"/>
      <c r="BJ36" s="307"/>
      <c r="BK36" s="307"/>
      <c r="BL36" s="307"/>
      <c r="BM36" s="307"/>
      <c r="BN36" s="307"/>
      <c r="BO36" s="307"/>
      <c r="BQ36" s="7" t="s">
        <v>286</v>
      </c>
      <c r="BR36" s="7" t="s">
        <v>2209</v>
      </c>
    </row>
    <row r="37" spans="1:78" ht="121" customHeight="1">
      <c r="A37" s="307" t="s">
        <v>287</v>
      </c>
      <c r="B37" s="17" t="s">
        <v>263</v>
      </c>
      <c r="C37" s="229" t="s">
        <v>288</v>
      </c>
      <c r="D37" s="214"/>
      <c r="E37" s="299" t="s">
        <v>1799</v>
      </c>
      <c r="F37" s="299" t="s">
        <v>1753</v>
      </c>
      <c r="G37" s="307" t="s">
        <v>284</v>
      </c>
      <c r="H37" s="219">
        <v>43313</v>
      </c>
      <c r="I37" s="307">
        <v>21</v>
      </c>
      <c r="J37" s="307">
        <v>21</v>
      </c>
      <c r="K37" s="307" t="s">
        <v>148</v>
      </c>
      <c r="L37" s="307" t="s">
        <v>148</v>
      </c>
      <c r="M37" s="307" t="s">
        <v>148</v>
      </c>
      <c r="N37" s="307">
        <v>3</v>
      </c>
      <c r="O37" s="221" t="s">
        <v>140</v>
      </c>
      <c r="Q37" s="307"/>
      <c r="R37" s="307"/>
      <c r="S37" s="307"/>
      <c r="T37" s="307"/>
      <c r="U37" s="307"/>
      <c r="V37" s="307"/>
      <c r="W37" s="307" t="s">
        <v>141</v>
      </c>
      <c r="X37" s="307" t="s">
        <v>141</v>
      </c>
      <c r="Y37" s="307" t="s">
        <v>141</v>
      </c>
      <c r="Z37" s="307" t="s">
        <v>141</v>
      </c>
      <c r="AA37" s="307" t="s">
        <v>141</v>
      </c>
      <c r="AB37" s="307" t="s">
        <v>141</v>
      </c>
      <c r="AC37" s="307"/>
      <c r="AD37" s="307" t="s">
        <v>141</v>
      </c>
      <c r="AE37" s="307"/>
      <c r="AF37" s="307"/>
      <c r="AG37" s="307" t="s">
        <v>141</v>
      </c>
      <c r="AH37" s="307"/>
      <c r="AI37" s="307"/>
      <c r="AJ37" s="307"/>
      <c r="AK37" s="307"/>
      <c r="AL37" s="307"/>
      <c r="AM37" s="307"/>
      <c r="AN37" s="307"/>
      <c r="AO37" s="307" t="s">
        <v>141</v>
      </c>
      <c r="AP37" s="307" t="s">
        <v>141</v>
      </c>
      <c r="AQ37" s="307" t="s">
        <v>141</v>
      </c>
      <c r="AR37" s="307"/>
      <c r="AS37" s="307"/>
      <c r="AT37" s="307"/>
      <c r="AU37" s="307"/>
      <c r="AV37" s="307" t="s">
        <v>141</v>
      </c>
      <c r="AW37" s="307" t="s">
        <v>141</v>
      </c>
      <c r="AX37" s="307" t="s">
        <v>141</v>
      </c>
      <c r="AY37" s="307"/>
      <c r="AZ37" s="307"/>
      <c r="BA37" s="307"/>
      <c r="BB37" s="307"/>
      <c r="BC37" s="307"/>
      <c r="BD37" s="307"/>
      <c r="BE37" s="307"/>
      <c r="BF37" s="307"/>
      <c r="BG37" s="307"/>
      <c r="BH37" s="307"/>
      <c r="BI37" s="307"/>
      <c r="BJ37" s="307"/>
      <c r="BK37" s="307"/>
      <c r="BL37" s="307" t="s">
        <v>141</v>
      </c>
      <c r="BM37" s="307"/>
      <c r="BN37" s="307"/>
      <c r="BO37" s="307"/>
      <c r="BQ37" s="7" t="s">
        <v>289</v>
      </c>
      <c r="BR37" s="7" t="s">
        <v>2210</v>
      </c>
    </row>
    <row r="38" spans="1:78" ht="333.5">
      <c r="A38" s="307" t="s">
        <v>290</v>
      </c>
      <c r="B38" s="17" t="s">
        <v>263</v>
      </c>
      <c r="C38" s="299" t="s">
        <v>291</v>
      </c>
      <c r="D38" s="214"/>
      <c r="E38" s="302" t="s">
        <v>1751</v>
      </c>
      <c r="F38" s="7" t="s">
        <v>1752</v>
      </c>
      <c r="G38" s="307" t="s">
        <v>213</v>
      </c>
      <c r="H38" s="307" t="s">
        <v>292</v>
      </c>
      <c r="I38" s="215" t="s">
        <v>293</v>
      </c>
      <c r="J38" s="215">
        <v>508</v>
      </c>
      <c r="K38" s="307" t="s">
        <v>148</v>
      </c>
      <c r="L38" s="307" t="s">
        <v>148</v>
      </c>
      <c r="M38" s="307" t="s">
        <v>148</v>
      </c>
      <c r="N38" s="307">
        <v>3</v>
      </c>
      <c r="O38" s="221" t="s">
        <v>140</v>
      </c>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t="s">
        <v>141</v>
      </c>
      <c r="BB38" s="307" t="s">
        <v>141</v>
      </c>
      <c r="BC38" s="307" t="s">
        <v>141</v>
      </c>
      <c r="BD38" s="307"/>
      <c r="BE38" s="307"/>
      <c r="BF38" s="307"/>
      <c r="BG38" s="307"/>
      <c r="BH38" s="307"/>
      <c r="BI38" s="307"/>
      <c r="BJ38" s="307"/>
      <c r="BK38" s="307"/>
      <c r="BL38" s="307"/>
      <c r="BM38" s="307"/>
      <c r="BN38" s="307"/>
      <c r="BO38" s="307"/>
      <c r="BQ38" s="7" t="s">
        <v>2211</v>
      </c>
      <c r="BR38" s="7" t="s">
        <v>294</v>
      </c>
    </row>
    <row r="39" spans="1:78" ht="235" customHeight="1">
      <c r="A39" s="307" t="s">
        <v>295</v>
      </c>
      <c r="B39" s="17" t="s">
        <v>263</v>
      </c>
      <c r="C39" s="299" t="s">
        <v>296</v>
      </c>
      <c r="D39" s="214"/>
      <c r="E39" s="302" t="s">
        <v>1749</v>
      </c>
      <c r="F39" s="7" t="s">
        <v>1750</v>
      </c>
      <c r="G39" s="307" t="s">
        <v>284</v>
      </c>
      <c r="H39" s="307" t="s">
        <v>292</v>
      </c>
      <c r="I39" s="215">
        <v>18</v>
      </c>
      <c r="J39" s="215">
        <v>18</v>
      </c>
      <c r="K39" s="307" t="s">
        <v>148</v>
      </c>
      <c r="L39" s="307" t="s">
        <v>148</v>
      </c>
      <c r="M39" s="307" t="s">
        <v>139</v>
      </c>
      <c r="N39" s="307">
        <v>2</v>
      </c>
      <c r="O39" s="221" t="s">
        <v>140</v>
      </c>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t="s">
        <v>141</v>
      </c>
      <c r="BB39" s="307" t="s">
        <v>141</v>
      </c>
      <c r="BC39" s="307" t="s">
        <v>141</v>
      </c>
      <c r="BD39" s="307"/>
      <c r="BE39" s="307"/>
      <c r="BF39" s="307"/>
      <c r="BG39" s="307"/>
      <c r="BH39" s="307"/>
      <c r="BI39" s="307"/>
      <c r="BJ39" s="307"/>
      <c r="BK39" s="307"/>
      <c r="BL39" s="307"/>
      <c r="BM39" s="307"/>
      <c r="BN39" s="307"/>
      <c r="BO39" s="307"/>
      <c r="BQ39" s="7" t="s">
        <v>2212</v>
      </c>
      <c r="BR39" s="7" t="s">
        <v>297</v>
      </c>
    </row>
    <row r="40" spans="1:78" ht="220" customHeight="1">
      <c r="A40" s="307" t="s">
        <v>298</v>
      </c>
      <c r="B40" s="17" t="s">
        <v>263</v>
      </c>
      <c r="C40" s="299" t="s">
        <v>299</v>
      </c>
      <c r="D40" s="217"/>
      <c r="E40" s="302" t="s">
        <v>1747</v>
      </c>
      <c r="F40" s="7" t="s">
        <v>1748</v>
      </c>
      <c r="G40" s="307" t="s">
        <v>300</v>
      </c>
      <c r="H40" s="219">
        <v>43586</v>
      </c>
      <c r="I40" s="307">
        <v>783</v>
      </c>
      <c r="J40" s="307">
        <v>783</v>
      </c>
      <c r="K40" s="307" t="s">
        <v>148</v>
      </c>
      <c r="L40" s="307" t="s">
        <v>148</v>
      </c>
      <c r="M40" s="307" t="s">
        <v>139</v>
      </c>
      <c r="N40" s="307">
        <v>2</v>
      </c>
      <c r="O40" s="221" t="s">
        <v>140</v>
      </c>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t="s">
        <v>141</v>
      </c>
      <c r="BE40" s="307"/>
      <c r="BF40" s="307"/>
      <c r="BG40" s="307"/>
      <c r="BH40" s="307"/>
      <c r="BI40" s="307"/>
      <c r="BJ40" s="307"/>
      <c r="BK40" s="307"/>
      <c r="BL40" s="307"/>
      <c r="BM40" s="307"/>
      <c r="BN40" s="307"/>
      <c r="BO40" s="307"/>
      <c r="BQ40" s="7" t="s">
        <v>301</v>
      </c>
      <c r="BR40" s="7" t="s">
        <v>302</v>
      </c>
    </row>
    <row r="41" spans="1:78" ht="145">
      <c r="A41" s="307" t="s">
        <v>303</v>
      </c>
      <c r="B41" s="17" t="s">
        <v>263</v>
      </c>
      <c r="C41" s="299" t="s">
        <v>304</v>
      </c>
      <c r="D41" s="257"/>
      <c r="E41" s="309" t="s">
        <v>1746</v>
      </c>
      <c r="F41" s="7" t="s">
        <v>2213</v>
      </c>
      <c r="G41" s="215" t="s">
        <v>270</v>
      </c>
      <c r="H41" s="219">
        <v>43678</v>
      </c>
      <c r="I41" s="215" t="s">
        <v>305</v>
      </c>
      <c r="J41" s="307">
        <v>27</v>
      </c>
      <c r="K41" s="307" t="s">
        <v>148</v>
      </c>
      <c r="L41" s="307" t="s">
        <v>148</v>
      </c>
      <c r="M41" s="307" t="s">
        <v>139</v>
      </c>
      <c r="N41" s="307">
        <v>2</v>
      </c>
      <c r="O41" s="221" t="s">
        <v>140</v>
      </c>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t="s">
        <v>141</v>
      </c>
      <c r="BB41" s="307"/>
      <c r="BC41" s="307"/>
      <c r="BD41" s="307"/>
      <c r="BE41" s="307"/>
      <c r="BF41" s="307"/>
      <c r="BG41" s="307"/>
      <c r="BH41" s="307"/>
      <c r="BI41" s="307" t="s">
        <v>141</v>
      </c>
      <c r="BJ41" s="307"/>
      <c r="BK41" s="307"/>
      <c r="BL41" s="307"/>
      <c r="BM41" s="307"/>
      <c r="BN41" s="307"/>
      <c r="BO41" s="307"/>
      <c r="BQ41" s="7" t="s">
        <v>2214</v>
      </c>
      <c r="BR41" s="7" t="s">
        <v>2215</v>
      </c>
    </row>
    <row r="42" spans="1:78" ht="99" customHeight="1">
      <c r="A42" s="307" t="s">
        <v>306</v>
      </c>
      <c r="B42" s="17" t="s">
        <v>263</v>
      </c>
      <c r="C42" s="299" t="s">
        <v>307</v>
      </c>
      <c r="D42" s="257"/>
      <c r="E42" s="309" t="s">
        <v>1745</v>
      </c>
      <c r="F42" s="7" t="s">
        <v>1744</v>
      </c>
      <c r="G42" s="215" t="s">
        <v>270</v>
      </c>
      <c r="H42" s="219">
        <v>43586</v>
      </c>
      <c r="I42" s="215" t="s">
        <v>308</v>
      </c>
      <c r="J42" s="307">
        <v>52</v>
      </c>
      <c r="K42" s="307" t="s">
        <v>148</v>
      </c>
      <c r="L42" s="307" t="s">
        <v>139</v>
      </c>
      <c r="M42" s="307" t="s">
        <v>139</v>
      </c>
      <c r="N42" s="307">
        <v>1</v>
      </c>
      <c r="O42" s="221" t="s">
        <v>140</v>
      </c>
      <c r="Q42" s="307"/>
      <c r="R42" s="307"/>
      <c r="S42" s="307"/>
      <c r="T42" s="307"/>
      <c r="U42" s="307"/>
      <c r="V42" s="307"/>
      <c r="W42" s="307"/>
      <c r="X42" s="307"/>
      <c r="Y42" s="307"/>
      <c r="Z42" s="307" t="s">
        <v>141</v>
      </c>
      <c r="AA42" s="307" t="s">
        <v>141</v>
      </c>
      <c r="AB42" s="307" t="s">
        <v>141</v>
      </c>
      <c r="AC42" s="307"/>
      <c r="AD42" s="307"/>
      <c r="AE42" s="307"/>
      <c r="AF42" s="307"/>
      <c r="AG42" s="307" t="s">
        <v>141</v>
      </c>
      <c r="AH42" s="307"/>
      <c r="AI42" s="307"/>
      <c r="AJ42" s="307" t="s">
        <v>141</v>
      </c>
      <c r="AK42" s="307"/>
      <c r="AL42" s="307"/>
      <c r="AM42" s="307"/>
      <c r="AN42" s="307"/>
      <c r="AO42" s="307"/>
      <c r="AP42" s="307"/>
      <c r="AQ42" s="307"/>
      <c r="AR42" s="307" t="s">
        <v>141</v>
      </c>
      <c r="AS42" s="307"/>
      <c r="AT42" s="307"/>
      <c r="AU42" s="307"/>
      <c r="AV42" s="307" t="s">
        <v>141</v>
      </c>
      <c r="AW42" s="307" t="s">
        <v>141</v>
      </c>
      <c r="AX42" s="307" t="s">
        <v>141</v>
      </c>
      <c r="AY42" s="307"/>
      <c r="AZ42" s="307"/>
      <c r="BA42" s="307"/>
      <c r="BB42" s="307"/>
      <c r="BC42" s="307"/>
      <c r="BD42" s="307"/>
      <c r="BE42" s="307"/>
      <c r="BF42" s="307"/>
      <c r="BG42" s="307"/>
      <c r="BH42" s="307"/>
      <c r="BI42" s="307"/>
      <c r="BJ42" s="307"/>
      <c r="BK42" s="307"/>
      <c r="BL42" s="307"/>
      <c r="BM42" s="307"/>
      <c r="BN42" s="307"/>
      <c r="BO42" s="307"/>
      <c r="BQ42" s="7" t="s">
        <v>309</v>
      </c>
      <c r="BR42" s="7" t="s">
        <v>310</v>
      </c>
    </row>
    <row r="43" spans="1:78" ht="58">
      <c r="A43" s="307" t="s">
        <v>311</v>
      </c>
      <c r="B43" s="17" t="s">
        <v>263</v>
      </c>
      <c r="C43" s="270" t="s">
        <v>312</v>
      </c>
      <c r="D43" s="270"/>
      <c r="E43" s="7" t="s">
        <v>2216</v>
      </c>
      <c r="F43" s="270" t="s">
        <v>190</v>
      </c>
      <c r="G43" s="215" t="s">
        <v>313</v>
      </c>
      <c r="H43" s="219">
        <v>43709</v>
      </c>
      <c r="I43" s="215">
        <v>1</v>
      </c>
      <c r="J43" s="307">
        <v>1</v>
      </c>
      <c r="K43" s="307" t="s">
        <v>148</v>
      </c>
      <c r="L43" s="307" t="s">
        <v>148</v>
      </c>
      <c r="M43" s="307" t="s">
        <v>139</v>
      </c>
      <c r="N43" s="307">
        <v>2</v>
      </c>
      <c r="O43" s="221" t="s">
        <v>140</v>
      </c>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t="s">
        <v>141</v>
      </c>
      <c r="BK43" s="307"/>
      <c r="BL43" s="307"/>
      <c r="BM43" s="307"/>
      <c r="BN43" s="307"/>
      <c r="BO43" s="307"/>
      <c r="BQ43" s="7" t="s">
        <v>51</v>
      </c>
      <c r="BR43" s="7" t="s">
        <v>51</v>
      </c>
    </row>
    <row r="44" spans="1:78" ht="133" customHeight="1">
      <c r="A44" s="307" t="s">
        <v>314</v>
      </c>
      <c r="B44" s="17" t="s">
        <v>263</v>
      </c>
      <c r="C44" s="299" t="s">
        <v>315</v>
      </c>
      <c r="D44" s="214"/>
      <c r="E44" s="7" t="s">
        <v>2217</v>
      </c>
      <c r="F44" s="7" t="s">
        <v>1743</v>
      </c>
      <c r="G44" s="307" t="s">
        <v>300</v>
      </c>
      <c r="H44" s="219">
        <v>43269</v>
      </c>
      <c r="I44" s="307">
        <v>496</v>
      </c>
      <c r="J44" s="307">
        <v>496</v>
      </c>
      <c r="K44" s="307" t="s">
        <v>148</v>
      </c>
      <c r="L44" s="307" t="s">
        <v>139</v>
      </c>
      <c r="M44" s="307" t="s">
        <v>139</v>
      </c>
      <c r="N44" s="307">
        <v>1</v>
      </c>
      <c r="O44" s="221" t="s">
        <v>140</v>
      </c>
      <c r="Q44" s="307" t="s">
        <v>141</v>
      </c>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t="s">
        <v>141</v>
      </c>
      <c r="BO44" s="307"/>
      <c r="BQ44" s="7" t="s">
        <v>316</v>
      </c>
      <c r="BR44" s="7" t="s">
        <v>317</v>
      </c>
      <c r="BS44" s="263"/>
      <c r="BT44" s="263"/>
      <c r="BU44" s="263"/>
      <c r="BV44" s="263"/>
      <c r="BW44" s="263"/>
      <c r="BX44" s="263"/>
      <c r="BY44" s="263"/>
      <c r="BZ44" s="263"/>
    </row>
    <row r="45" spans="1:78" ht="130.5">
      <c r="A45" s="307" t="s">
        <v>318</v>
      </c>
      <c r="B45" s="17" t="s">
        <v>263</v>
      </c>
      <c r="C45" s="299" t="s">
        <v>319</v>
      </c>
      <c r="D45" s="293" t="s">
        <v>320</v>
      </c>
      <c r="E45" s="302" t="s">
        <v>2218</v>
      </c>
      <c r="F45" s="252" t="s">
        <v>1742</v>
      </c>
      <c r="G45" s="215" t="s">
        <v>203</v>
      </c>
      <c r="H45" s="216">
        <v>43282</v>
      </c>
      <c r="I45" s="215" t="s">
        <v>321</v>
      </c>
      <c r="J45" s="215">
        <v>220</v>
      </c>
      <c r="K45" s="215" t="s">
        <v>148</v>
      </c>
      <c r="L45" s="215" t="s">
        <v>148</v>
      </c>
      <c r="M45" s="215" t="s">
        <v>139</v>
      </c>
      <c r="N45" s="215">
        <v>2</v>
      </c>
      <c r="O45" s="221" t="s">
        <v>140</v>
      </c>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t="s">
        <v>141</v>
      </c>
      <c r="BF45" s="307"/>
      <c r="BG45" s="307"/>
      <c r="BH45" s="307" t="s">
        <v>141</v>
      </c>
      <c r="BI45" s="307"/>
      <c r="BJ45" s="307"/>
      <c r="BK45" s="307"/>
      <c r="BL45" s="307"/>
      <c r="BM45" s="307"/>
      <c r="BN45" s="307"/>
      <c r="BO45" s="307"/>
      <c r="BQ45" s="252" t="s">
        <v>322</v>
      </c>
      <c r="BR45" s="7" t="s">
        <v>2219</v>
      </c>
    </row>
    <row r="46" spans="1:78" ht="203">
      <c r="A46" s="307" t="s">
        <v>323</v>
      </c>
      <c r="B46" s="17" t="s">
        <v>263</v>
      </c>
      <c r="C46" s="299" t="s">
        <v>324</v>
      </c>
      <c r="D46" s="293" t="s">
        <v>325</v>
      </c>
      <c r="E46" s="308" t="s">
        <v>1740</v>
      </c>
      <c r="F46" s="18" t="s">
        <v>1741</v>
      </c>
      <c r="G46" s="215" t="s">
        <v>138</v>
      </c>
      <c r="H46" s="216">
        <v>43497</v>
      </c>
      <c r="I46" s="215">
        <v>37</v>
      </c>
      <c r="J46" s="215">
        <v>37</v>
      </c>
      <c r="K46" s="215" t="s">
        <v>148</v>
      </c>
      <c r="L46" s="215" t="s">
        <v>148</v>
      </c>
      <c r="M46" s="215" t="s">
        <v>139</v>
      </c>
      <c r="N46" s="215">
        <v>2</v>
      </c>
      <c r="O46" s="221" t="s">
        <v>140</v>
      </c>
      <c r="Q46" s="307"/>
      <c r="R46" s="307"/>
      <c r="S46" s="307"/>
      <c r="T46" s="307"/>
      <c r="U46" s="307"/>
      <c r="V46" s="307"/>
      <c r="W46" s="307"/>
      <c r="X46" s="307"/>
      <c r="Y46" s="307"/>
      <c r="Z46" s="307" t="s">
        <v>141</v>
      </c>
      <c r="AA46" s="307"/>
      <c r="AB46" s="307" t="s">
        <v>141</v>
      </c>
      <c r="AC46" s="307"/>
      <c r="AD46" s="307" t="s">
        <v>141</v>
      </c>
      <c r="AE46" s="307"/>
      <c r="AF46" s="307"/>
      <c r="AG46" s="307"/>
      <c r="AH46" s="307"/>
      <c r="AI46" s="307"/>
      <c r="AJ46" s="307" t="s">
        <v>141</v>
      </c>
      <c r="AK46" s="307"/>
      <c r="AL46" s="307" t="s">
        <v>141</v>
      </c>
      <c r="AM46" s="307"/>
      <c r="AN46" s="307"/>
      <c r="AO46" s="307" t="s">
        <v>141</v>
      </c>
      <c r="AP46" s="307" t="s">
        <v>141</v>
      </c>
      <c r="AQ46" s="307" t="s">
        <v>141</v>
      </c>
      <c r="AR46" s="307"/>
      <c r="AS46" s="307" t="s">
        <v>141</v>
      </c>
      <c r="AT46" s="307" t="s">
        <v>141</v>
      </c>
      <c r="AU46" s="307"/>
      <c r="AV46" s="307"/>
      <c r="AW46" s="307"/>
      <c r="AX46" s="307"/>
      <c r="AY46" s="307"/>
      <c r="AZ46" s="307"/>
      <c r="BA46" s="307"/>
      <c r="BB46" s="307"/>
      <c r="BC46" s="307"/>
      <c r="BD46" s="307"/>
      <c r="BE46" s="307"/>
      <c r="BF46" s="307"/>
      <c r="BG46" s="307"/>
      <c r="BH46" s="307"/>
      <c r="BI46" s="307"/>
      <c r="BJ46" s="307"/>
      <c r="BK46" s="307"/>
      <c r="BL46" s="307"/>
      <c r="BM46" s="307"/>
      <c r="BN46" s="307"/>
      <c r="BO46" s="307"/>
      <c r="BQ46" s="18" t="s">
        <v>326</v>
      </c>
      <c r="BR46" s="7" t="s">
        <v>327</v>
      </c>
    </row>
    <row r="47" spans="1:78" ht="159.5">
      <c r="A47" s="310" t="s">
        <v>1802</v>
      </c>
      <c r="B47" s="17" t="s">
        <v>263</v>
      </c>
      <c r="C47" s="299" t="s">
        <v>1803</v>
      </c>
      <c r="D47" s="293"/>
      <c r="E47" s="302" t="s">
        <v>1804</v>
      </c>
      <c r="F47" s="18" t="s">
        <v>2114</v>
      </c>
      <c r="G47" s="215" t="s">
        <v>138</v>
      </c>
      <c r="H47" s="216">
        <v>43678</v>
      </c>
      <c r="I47" s="215" t="s">
        <v>1806</v>
      </c>
      <c r="J47" s="215"/>
      <c r="K47" s="215"/>
      <c r="L47" s="215"/>
      <c r="M47" s="215"/>
      <c r="N47" s="215"/>
      <c r="O47" s="221"/>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Q47" s="18" t="s">
        <v>2115</v>
      </c>
      <c r="BR47" s="7" t="s">
        <v>1805</v>
      </c>
    </row>
    <row r="48" spans="1:78" ht="217.5">
      <c r="A48" s="228" t="s">
        <v>328</v>
      </c>
      <c r="B48" s="158" t="s">
        <v>329</v>
      </c>
      <c r="C48" s="299" t="s">
        <v>330</v>
      </c>
      <c r="D48" s="229"/>
      <c r="E48" s="302" t="s">
        <v>1739</v>
      </c>
      <c r="F48" s="7" t="s">
        <v>333</v>
      </c>
      <c r="G48" s="228" t="s">
        <v>331</v>
      </c>
      <c r="H48" s="230">
        <v>43556</v>
      </c>
      <c r="I48" s="228" t="s">
        <v>332</v>
      </c>
      <c r="J48" s="228">
        <v>92</v>
      </c>
      <c r="K48" s="228" t="s">
        <v>148</v>
      </c>
      <c r="L48" s="228" t="s">
        <v>139</v>
      </c>
      <c r="M48" s="228" t="s">
        <v>139</v>
      </c>
      <c r="N48" s="228">
        <v>1</v>
      </c>
      <c r="O48" s="221" t="s">
        <v>140</v>
      </c>
      <c r="Q48" s="307"/>
      <c r="R48" s="307"/>
      <c r="S48" s="307"/>
      <c r="T48" s="307"/>
      <c r="U48" s="307"/>
      <c r="V48" s="307"/>
      <c r="W48" s="307"/>
      <c r="X48" s="307"/>
      <c r="Y48" s="307"/>
      <c r="Z48" s="307"/>
      <c r="AA48" s="307"/>
      <c r="AB48" s="307"/>
      <c r="AC48" s="307"/>
      <c r="AD48" s="307"/>
      <c r="AE48" s="307" t="s">
        <v>141</v>
      </c>
      <c r="AF48" s="307"/>
      <c r="AG48" s="307" t="s">
        <v>141</v>
      </c>
      <c r="AH48" s="307"/>
      <c r="AI48" s="307"/>
      <c r="AJ48" s="307"/>
      <c r="AK48" s="307"/>
      <c r="AL48" s="307"/>
      <c r="AM48" s="307"/>
      <c r="AN48" s="307"/>
      <c r="AO48" s="307"/>
      <c r="AP48" s="307" t="s">
        <v>141</v>
      </c>
      <c r="AQ48" s="307" t="s">
        <v>141</v>
      </c>
      <c r="AR48" s="307"/>
      <c r="AS48" s="307" t="s">
        <v>141</v>
      </c>
      <c r="AT48" s="307" t="s">
        <v>141</v>
      </c>
      <c r="AU48" s="307"/>
      <c r="AV48" s="307"/>
      <c r="AW48" s="307"/>
      <c r="AX48" s="307"/>
      <c r="AY48" s="307"/>
      <c r="AZ48" s="307" t="s">
        <v>141</v>
      </c>
      <c r="BA48" s="307"/>
      <c r="BB48" s="307"/>
      <c r="BC48" s="307"/>
      <c r="BD48" s="307"/>
      <c r="BE48" s="307"/>
      <c r="BF48" s="307"/>
      <c r="BG48" s="307"/>
      <c r="BH48" s="307"/>
      <c r="BI48" s="307"/>
      <c r="BJ48" s="307"/>
      <c r="BK48" s="307"/>
      <c r="BL48" s="307"/>
      <c r="BM48" s="307"/>
      <c r="BN48" s="307"/>
      <c r="BO48" s="307"/>
      <c r="BQ48" s="7" t="s">
        <v>333</v>
      </c>
      <c r="BR48" s="7" t="s">
        <v>2116</v>
      </c>
    </row>
    <row r="49" spans="1:70" ht="101.5">
      <c r="A49" s="307" t="s">
        <v>334</v>
      </c>
      <c r="B49" s="17" t="s">
        <v>329</v>
      </c>
      <c r="C49" s="299" t="s">
        <v>335</v>
      </c>
      <c r="D49" s="295"/>
      <c r="E49" s="302" t="s">
        <v>1738</v>
      </c>
      <c r="F49" s="7" t="s">
        <v>1737</v>
      </c>
      <c r="G49" s="307" t="s">
        <v>265</v>
      </c>
      <c r="H49" s="219">
        <v>43525</v>
      </c>
      <c r="I49" s="215" t="s">
        <v>336</v>
      </c>
      <c r="J49" s="215">
        <v>12</v>
      </c>
      <c r="K49" s="307" t="s">
        <v>148</v>
      </c>
      <c r="L49" s="307" t="s">
        <v>148</v>
      </c>
      <c r="M49" s="307" t="s">
        <v>139</v>
      </c>
      <c r="N49" s="307">
        <v>2</v>
      </c>
      <c r="O49" s="221" t="s">
        <v>140</v>
      </c>
      <c r="Q49" s="307"/>
      <c r="R49" s="307"/>
      <c r="S49" s="307"/>
      <c r="T49" s="307"/>
      <c r="U49" s="307"/>
      <c r="V49" s="307"/>
      <c r="W49" s="307"/>
      <c r="X49" s="307"/>
      <c r="Y49" s="307"/>
      <c r="Z49" s="307"/>
      <c r="AA49" s="307"/>
      <c r="AB49" s="307"/>
      <c r="AC49" s="307"/>
      <c r="AD49" s="307"/>
      <c r="AE49" s="307"/>
      <c r="AF49" s="307"/>
      <c r="AG49" s="307" t="s">
        <v>141</v>
      </c>
      <c r="AH49" s="307"/>
      <c r="AI49" s="307"/>
      <c r="AJ49" s="307"/>
      <c r="AK49" s="307"/>
      <c r="AL49" s="307"/>
      <c r="AM49" s="307"/>
      <c r="AN49" s="307"/>
      <c r="AO49" s="307"/>
      <c r="AP49" s="307" t="s">
        <v>141</v>
      </c>
      <c r="AQ49" s="307" t="s">
        <v>141</v>
      </c>
      <c r="AR49" s="307"/>
      <c r="AS49" s="307"/>
      <c r="AT49" s="307"/>
      <c r="AU49" s="307"/>
      <c r="AV49" s="307"/>
      <c r="AW49" s="307"/>
      <c r="AX49" s="307" t="s">
        <v>141</v>
      </c>
      <c r="AY49" s="307"/>
      <c r="AZ49" s="307"/>
      <c r="BA49" s="307"/>
      <c r="BB49" s="307"/>
      <c r="BC49" s="307"/>
      <c r="BD49" s="307"/>
      <c r="BE49" s="307"/>
      <c r="BF49" s="307"/>
      <c r="BG49" s="307"/>
      <c r="BH49" s="307"/>
      <c r="BI49" s="307"/>
      <c r="BJ49" s="307"/>
      <c r="BK49" s="307"/>
      <c r="BL49" s="307"/>
      <c r="BM49" s="307"/>
      <c r="BN49" s="307"/>
      <c r="BO49" s="307"/>
      <c r="BQ49" s="7" t="s">
        <v>337</v>
      </c>
      <c r="BR49" s="7" t="s">
        <v>338</v>
      </c>
    </row>
    <row r="50" spans="1:70" ht="134" customHeight="1">
      <c r="A50" s="307" t="s">
        <v>339</v>
      </c>
      <c r="B50" s="17" t="s">
        <v>329</v>
      </c>
      <c r="C50" s="299" t="s">
        <v>340</v>
      </c>
      <c r="D50" s="244" t="s">
        <v>341</v>
      </c>
      <c r="E50" s="302" t="s">
        <v>2117</v>
      </c>
      <c r="F50" s="7" t="s">
        <v>2118</v>
      </c>
      <c r="G50" s="307" t="s">
        <v>284</v>
      </c>
      <c r="H50" s="219">
        <v>43617</v>
      </c>
      <c r="I50" s="307">
        <v>37</v>
      </c>
      <c r="J50" s="307">
        <v>37</v>
      </c>
      <c r="K50" s="307" t="s">
        <v>148</v>
      </c>
      <c r="L50" s="307" t="s">
        <v>148</v>
      </c>
      <c r="M50" s="307" t="s">
        <v>148</v>
      </c>
      <c r="N50" s="307">
        <v>3</v>
      </c>
      <c r="O50" s="221" t="s">
        <v>140</v>
      </c>
      <c r="Q50" s="307"/>
      <c r="R50" s="307"/>
      <c r="S50" s="307"/>
      <c r="T50" s="307" t="s">
        <v>141</v>
      </c>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t="s">
        <v>141</v>
      </c>
      <c r="AW50" s="307" t="s">
        <v>141</v>
      </c>
      <c r="AX50" s="307" t="s">
        <v>141</v>
      </c>
      <c r="AY50" s="307" t="s">
        <v>141</v>
      </c>
      <c r="AZ50" s="307"/>
      <c r="BA50" s="307"/>
      <c r="BB50" s="307"/>
      <c r="BC50" s="307"/>
      <c r="BD50" s="307"/>
      <c r="BE50" s="307"/>
      <c r="BF50" s="307"/>
      <c r="BG50" s="307"/>
      <c r="BH50" s="307"/>
      <c r="BI50" s="307"/>
      <c r="BJ50" s="307"/>
      <c r="BK50" s="307"/>
      <c r="BL50" s="307"/>
      <c r="BM50" s="307"/>
      <c r="BN50" s="307"/>
      <c r="BO50" s="307"/>
      <c r="BQ50" s="7" t="s">
        <v>2119</v>
      </c>
      <c r="BR50" s="7" t="s">
        <v>2120</v>
      </c>
    </row>
    <row r="51" spans="1:70" s="316" customFormat="1" ht="232">
      <c r="A51" s="315" t="s">
        <v>342</v>
      </c>
      <c r="B51" s="316" t="s">
        <v>329</v>
      </c>
      <c r="C51" s="326" t="s">
        <v>343</v>
      </c>
      <c r="D51" s="318"/>
      <c r="E51" s="329" t="s">
        <v>2121</v>
      </c>
      <c r="F51" s="325" t="s">
        <v>2122</v>
      </c>
      <c r="G51" s="315" t="s">
        <v>344</v>
      </c>
      <c r="H51" s="327">
        <v>43556</v>
      </c>
      <c r="I51" s="328">
        <v>2095</v>
      </c>
      <c r="J51" s="328">
        <v>2095</v>
      </c>
      <c r="K51" s="315" t="s">
        <v>148</v>
      </c>
      <c r="L51" s="315" t="s">
        <v>148</v>
      </c>
      <c r="M51" s="315" t="s">
        <v>148</v>
      </c>
      <c r="N51" s="315">
        <v>3</v>
      </c>
      <c r="O51" s="322" t="s">
        <v>140</v>
      </c>
      <c r="P51" s="323"/>
      <c r="Q51" s="315" t="s">
        <v>141</v>
      </c>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23"/>
      <c r="BQ51" s="325" t="s">
        <v>2123</v>
      </c>
      <c r="BR51" s="325" t="s">
        <v>345</v>
      </c>
    </row>
    <row r="52" spans="1:70" ht="39" customHeight="1">
      <c r="A52" s="307" t="s">
        <v>346</v>
      </c>
      <c r="B52" s="17" t="s">
        <v>329</v>
      </c>
      <c r="C52" s="299" t="s">
        <v>347</v>
      </c>
      <c r="D52" s="7"/>
      <c r="E52" s="299" t="s">
        <v>2124</v>
      </c>
      <c r="F52" s="7" t="s">
        <v>2125</v>
      </c>
      <c r="G52" s="307" t="s">
        <v>348</v>
      </c>
      <c r="H52" s="219">
        <v>43586</v>
      </c>
      <c r="I52" s="215" t="s">
        <v>349</v>
      </c>
      <c r="J52" s="307">
        <v>16</v>
      </c>
      <c r="K52" s="307" t="s">
        <v>148</v>
      </c>
      <c r="L52" s="307" t="s">
        <v>148</v>
      </c>
      <c r="M52" s="307" t="s">
        <v>139</v>
      </c>
      <c r="N52" s="307">
        <v>2</v>
      </c>
      <c r="O52" s="221" t="s">
        <v>140</v>
      </c>
      <c r="Q52" s="307"/>
      <c r="R52" s="307"/>
      <c r="S52" s="307"/>
      <c r="T52" s="307"/>
      <c r="U52" s="307"/>
      <c r="V52" s="307"/>
      <c r="W52" s="307" t="s">
        <v>141</v>
      </c>
      <c r="X52" s="307"/>
      <c r="Y52" s="307"/>
      <c r="Z52" s="307"/>
      <c r="AA52" s="307"/>
      <c r="AB52" s="307" t="s">
        <v>141</v>
      </c>
      <c r="AC52" s="307"/>
      <c r="AD52" s="307"/>
      <c r="AE52" s="307"/>
      <c r="AF52" s="307"/>
      <c r="AG52" s="307"/>
      <c r="AH52" s="307"/>
      <c r="AI52" s="307"/>
      <c r="AJ52" s="307"/>
      <c r="AK52" s="307"/>
      <c r="AL52" s="307"/>
      <c r="AM52" s="307"/>
      <c r="AN52" s="307"/>
      <c r="AO52" s="307"/>
      <c r="AP52" s="307"/>
      <c r="AQ52" s="307"/>
      <c r="AR52" s="307"/>
      <c r="AS52" s="307"/>
      <c r="AT52" s="307"/>
      <c r="AU52" s="307"/>
      <c r="AV52" s="307" t="s">
        <v>141</v>
      </c>
      <c r="AW52" s="307" t="s">
        <v>141</v>
      </c>
      <c r="AX52" s="307" t="s">
        <v>141</v>
      </c>
      <c r="AY52" s="307"/>
      <c r="AZ52" s="307"/>
      <c r="BA52" s="307"/>
      <c r="BB52" s="307"/>
      <c r="BC52" s="307"/>
      <c r="BD52" s="307"/>
      <c r="BE52" s="307"/>
      <c r="BF52" s="307"/>
      <c r="BG52" s="307"/>
      <c r="BH52" s="307"/>
      <c r="BI52" s="307"/>
      <c r="BJ52" s="307"/>
      <c r="BK52" s="307"/>
      <c r="BL52" s="307"/>
      <c r="BM52" s="307"/>
      <c r="BN52" s="307"/>
      <c r="BO52" s="307"/>
      <c r="BQ52" s="7" t="s">
        <v>2126</v>
      </c>
      <c r="BR52" s="7" t="s">
        <v>2220</v>
      </c>
    </row>
    <row r="53" spans="1:70" ht="145">
      <c r="A53" s="307" t="s">
        <v>350</v>
      </c>
      <c r="B53" s="17" t="s">
        <v>329</v>
      </c>
      <c r="C53" s="299" t="s">
        <v>351</v>
      </c>
      <c r="D53" s="214"/>
      <c r="E53" s="302" t="s">
        <v>2127</v>
      </c>
      <c r="F53" s="7" t="s">
        <v>1736</v>
      </c>
      <c r="G53" s="307" t="s">
        <v>352</v>
      </c>
      <c r="H53" s="219">
        <v>43497</v>
      </c>
      <c r="I53" s="307">
        <v>96</v>
      </c>
      <c r="J53" s="307">
        <v>96</v>
      </c>
      <c r="K53" s="307" t="s">
        <v>148</v>
      </c>
      <c r="L53" s="307" t="s">
        <v>148</v>
      </c>
      <c r="M53" s="307" t="s">
        <v>148</v>
      </c>
      <c r="N53" s="307">
        <v>3</v>
      </c>
      <c r="O53" s="221" t="s">
        <v>140</v>
      </c>
      <c r="Q53" s="307" t="s">
        <v>141</v>
      </c>
      <c r="R53" s="307" t="s">
        <v>141</v>
      </c>
      <c r="S53" s="307"/>
      <c r="T53" s="307" t="s">
        <v>141</v>
      </c>
      <c r="U53" s="307" t="s">
        <v>141</v>
      </c>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Q53" s="7" t="s">
        <v>2128</v>
      </c>
      <c r="BR53" s="7" t="s">
        <v>353</v>
      </c>
    </row>
    <row r="54" spans="1:70" ht="203">
      <c r="A54" s="307" t="s">
        <v>354</v>
      </c>
      <c r="B54" s="17" t="s">
        <v>329</v>
      </c>
      <c r="C54" s="299" t="s">
        <v>355</v>
      </c>
      <c r="D54" s="214"/>
      <c r="E54" s="302" t="s">
        <v>1734</v>
      </c>
      <c r="F54" s="7" t="s">
        <v>1735</v>
      </c>
      <c r="G54" s="307" t="s">
        <v>352</v>
      </c>
      <c r="H54" s="219">
        <v>43525</v>
      </c>
      <c r="I54" s="307">
        <v>110</v>
      </c>
      <c r="J54" s="307">
        <v>110</v>
      </c>
      <c r="K54" s="307" t="s">
        <v>148</v>
      </c>
      <c r="L54" s="307" t="s">
        <v>148</v>
      </c>
      <c r="M54" s="307" t="s">
        <v>148</v>
      </c>
      <c r="N54" s="307">
        <v>3</v>
      </c>
      <c r="O54" s="221" t="s">
        <v>140</v>
      </c>
      <c r="Q54" s="307" t="s">
        <v>141</v>
      </c>
      <c r="R54" s="307" t="s">
        <v>141</v>
      </c>
      <c r="S54" s="307"/>
      <c r="T54" s="307" t="s">
        <v>141</v>
      </c>
      <c r="U54" s="307" t="s">
        <v>141</v>
      </c>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t="s">
        <v>141</v>
      </c>
      <c r="BG54" s="307" t="s">
        <v>141</v>
      </c>
      <c r="BH54" s="307"/>
      <c r="BI54" s="307"/>
      <c r="BJ54" s="307"/>
      <c r="BK54" s="307"/>
      <c r="BL54" s="307"/>
      <c r="BM54" s="307"/>
      <c r="BN54" s="307"/>
      <c r="BO54" s="307"/>
      <c r="BQ54" s="7" t="s">
        <v>2129</v>
      </c>
      <c r="BR54" s="7" t="s">
        <v>356</v>
      </c>
    </row>
    <row r="55" spans="1:70" ht="174">
      <c r="A55" s="307" t="s">
        <v>357</v>
      </c>
      <c r="B55" s="17" t="s">
        <v>329</v>
      </c>
      <c r="C55" s="299" t="s">
        <v>358</v>
      </c>
      <c r="D55" s="214"/>
      <c r="E55" s="302" t="s">
        <v>2130</v>
      </c>
      <c r="F55" s="7" t="s">
        <v>1733</v>
      </c>
      <c r="G55" s="307" t="s">
        <v>352</v>
      </c>
      <c r="H55" s="307" t="s">
        <v>359</v>
      </c>
      <c r="I55" s="307">
        <v>104</v>
      </c>
      <c r="J55" s="307">
        <v>104</v>
      </c>
      <c r="K55" s="307" t="s">
        <v>148</v>
      </c>
      <c r="L55" s="307" t="s">
        <v>148</v>
      </c>
      <c r="M55" s="307" t="s">
        <v>148</v>
      </c>
      <c r="N55" s="307">
        <v>3</v>
      </c>
      <c r="O55" s="221" t="s">
        <v>140</v>
      </c>
      <c r="Q55" s="307" t="s">
        <v>141</v>
      </c>
      <c r="R55" s="307" t="s">
        <v>141</v>
      </c>
      <c r="S55" s="307"/>
      <c r="T55" s="307" t="s">
        <v>141</v>
      </c>
      <c r="U55" s="307" t="s">
        <v>141</v>
      </c>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t="s">
        <v>141</v>
      </c>
      <c r="BG55" s="307" t="s">
        <v>141</v>
      </c>
      <c r="BH55" s="307"/>
      <c r="BI55" s="307"/>
      <c r="BJ55" s="307"/>
      <c r="BK55" s="307"/>
      <c r="BL55" s="307"/>
      <c r="BM55" s="307"/>
      <c r="BN55" s="307"/>
      <c r="BO55" s="307"/>
      <c r="BQ55" s="7" t="s">
        <v>2131</v>
      </c>
      <c r="BR55" s="7" t="s">
        <v>360</v>
      </c>
    </row>
    <row r="56" spans="1:70">
      <c r="A56" s="307" t="s">
        <v>361</v>
      </c>
      <c r="B56" s="17" t="s">
        <v>329</v>
      </c>
      <c r="C56" s="244" t="s">
        <v>362</v>
      </c>
      <c r="D56" s="244"/>
      <c r="E56" s="302" t="s">
        <v>190</v>
      </c>
      <c r="F56" s="293" t="s">
        <v>190</v>
      </c>
      <c r="G56" s="307" t="s">
        <v>51</v>
      </c>
      <c r="H56" s="307" t="s">
        <v>51</v>
      </c>
      <c r="I56" s="307" t="s">
        <v>51</v>
      </c>
      <c r="J56" s="307" t="s">
        <v>51</v>
      </c>
      <c r="K56" s="307" t="s">
        <v>51</v>
      </c>
      <c r="L56" s="307" t="s">
        <v>51</v>
      </c>
      <c r="M56" s="307" t="s">
        <v>51</v>
      </c>
      <c r="N56" s="307" t="s">
        <v>51</v>
      </c>
      <c r="O56" s="307" t="s">
        <v>51</v>
      </c>
      <c r="Q56" s="307"/>
      <c r="R56" s="307"/>
      <c r="S56" s="307"/>
      <c r="T56" s="307" t="s">
        <v>141</v>
      </c>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Q56" s="291" t="s">
        <v>51</v>
      </c>
      <c r="BR56" s="291" t="s">
        <v>51</v>
      </c>
    </row>
    <row r="57" spans="1:70" ht="150" customHeight="1">
      <c r="A57" s="307" t="s">
        <v>363</v>
      </c>
      <c r="B57" s="17" t="s">
        <v>329</v>
      </c>
      <c r="C57" s="299" t="s">
        <v>364</v>
      </c>
      <c r="D57" s="214"/>
      <c r="E57" s="302" t="s">
        <v>1732</v>
      </c>
      <c r="F57" s="7" t="s">
        <v>2122</v>
      </c>
      <c r="G57" s="307" t="s">
        <v>344</v>
      </c>
      <c r="H57" s="267">
        <v>43556</v>
      </c>
      <c r="I57" s="215" t="s">
        <v>365</v>
      </c>
      <c r="J57" s="268">
        <v>523</v>
      </c>
      <c r="K57" s="307" t="s">
        <v>148</v>
      </c>
      <c r="L57" s="307" t="s">
        <v>148</v>
      </c>
      <c r="M57" s="307" t="s">
        <v>139</v>
      </c>
      <c r="N57" s="307">
        <v>2</v>
      </c>
      <c r="O57" s="221" t="s">
        <v>140</v>
      </c>
      <c r="Q57" s="307"/>
      <c r="R57" s="307"/>
      <c r="S57" s="307"/>
      <c r="T57" s="307" t="s">
        <v>141</v>
      </c>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Q57" s="7" t="s">
        <v>2123</v>
      </c>
      <c r="BR57" s="7" t="s">
        <v>366</v>
      </c>
    </row>
    <row r="58" spans="1:70" ht="232">
      <c r="A58" s="307" t="s">
        <v>367</v>
      </c>
      <c r="B58" s="17" t="s">
        <v>329</v>
      </c>
      <c r="C58" s="299" t="s">
        <v>368</v>
      </c>
      <c r="D58" s="257"/>
      <c r="E58" s="300" t="s">
        <v>1731</v>
      </c>
      <c r="F58" s="7" t="s">
        <v>2132</v>
      </c>
      <c r="G58" s="215" t="s">
        <v>369</v>
      </c>
      <c r="H58" s="219">
        <v>43678</v>
      </c>
      <c r="I58" s="215" t="s">
        <v>370</v>
      </c>
      <c r="J58" s="307">
        <v>29</v>
      </c>
      <c r="K58" s="307" t="s">
        <v>148</v>
      </c>
      <c r="L58" s="307" t="s">
        <v>148</v>
      </c>
      <c r="M58" s="307" t="s">
        <v>148</v>
      </c>
      <c r="N58" s="307">
        <v>3</v>
      </c>
      <c r="O58" s="221" t="s">
        <v>140</v>
      </c>
      <c r="Q58" s="307" t="s">
        <v>141</v>
      </c>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Q58" s="7" t="s">
        <v>371</v>
      </c>
      <c r="BR58" s="7" t="s">
        <v>2133</v>
      </c>
    </row>
    <row r="59" spans="1:70" ht="234" customHeight="1">
      <c r="A59" s="307" t="s">
        <v>372</v>
      </c>
      <c r="B59" s="17" t="s">
        <v>329</v>
      </c>
      <c r="C59" s="299" t="s">
        <v>373</v>
      </c>
      <c r="D59" s="257"/>
      <c r="E59" s="309" t="s">
        <v>1729</v>
      </c>
      <c r="F59" s="7" t="s">
        <v>1730</v>
      </c>
      <c r="G59" s="215" t="s">
        <v>374</v>
      </c>
      <c r="H59" s="219">
        <v>43678</v>
      </c>
      <c r="I59" s="215" t="s">
        <v>375</v>
      </c>
      <c r="J59" s="307">
        <v>10</v>
      </c>
      <c r="K59" s="307" t="s">
        <v>148</v>
      </c>
      <c r="L59" s="307" t="s">
        <v>148</v>
      </c>
      <c r="M59" s="307" t="s">
        <v>139</v>
      </c>
      <c r="N59" s="307">
        <v>2</v>
      </c>
      <c r="O59" s="221" t="s">
        <v>140</v>
      </c>
      <c r="Q59" s="307"/>
      <c r="R59" s="307"/>
      <c r="S59" s="307"/>
      <c r="T59" s="307"/>
      <c r="U59" s="307"/>
      <c r="V59" s="307"/>
      <c r="W59" s="307" t="s">
        <v>141</v>
      </c>
      <c r="X59" s="307"/>
      <c r="Y59" s="307"/>
      <c r="Z59" s="307"/>
      <c r="AA59" s="307"/>
      <c r="AB59" s="307"/>
      <c r="AC59" s="307"/>
      <c r="AD59" s="307"/>
      <c r="AE59" s="307"/>
      <c r="AF59" s="307"/>
      <c r="AG59" s="307" t="s">
        <v>141</v>
      </c>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Q59" s="7" t="s">
        <v>376</v>
      </c>
      <c r="BR59" s="7" t="s">
        <v>377</v>
      </c>
    </row>
    <row r="60" spans="1:70" ht="43.5">
      <c r="A60" s="307" t="s">
        <v>378</v>
      </c>
      <c r="B60" s="17" t="s">
        <v>329</v>
      </c>
      <c r="C60" s="299" t="s">
        <v>379</v>
      </c>
      <c r="E60" s="299" t="s">
        <v>1728</v>
      </c>
      <c r="F60" s="299" t="s">
        <v>190</v>
      </c>
      <c r="G60" s="215" t="s">
        <v>380</v>
      </c>
      <c r="H60" s="219">
        <v>43709</v>
      </c>
      <c r="I60" s="215">
        <v>1</v>
      </c>
      <c r="J60" s="307">
        <v>1</v>
      </c>
      <c r="K60" s="307" t="s">
        <v>148</v>
      </c>
      <c r="L60" s="307" t="s">
        <v>148</v>
      </c>
      <c r="M60" s="307" t="s">
        <v>139</v>
      </c>
      <c r="N60" s="307">
        <v>2</v>
      </c>
      <c r="O60" s="221" t="s">
        <v>140</v>
      </c>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t="s">
        <v>141</v>
      </c>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Q60" s="7" t="s">
        <v>51</v>
      </c>
      <c r="BR60" s="7" t="s">
        <v>51</v>
      </c>
    </row>
    <row r="61" spans="1:70">
      <c r="A61" s="307" t="s">
        <v>381</v>
      </c>
      <c r="B61" s="17" t="s">
        <v>382</v>
      </c>
      <c r="C61" s="299" t="s">
        <v>383</v>
      </c>
      <c r="D61" s="299"/>
      <c r="E61" s="244" t="s">
        <v>190</v>
      </c>
      <c r="F61" s="244" t="s">
        <v>190</v>
      </c>
      <c r="G61" s="307" t="s">
        <v>51</v>
      </c>
      <c r="H61" s="307" t="s">
        <v>51</v>
      </c>
      <c r="I61" s="307" t="s">
        <v>51</v>
      </c>
      <c r="J61" s="307" t="s">
        <v>51</v>
      </c>
      <c r="K61" s="307" t="s">
        <v>51</v>
      </c>
      <c r="L61" s="307" t="s">
        <v>51</v>
      </c>
      <c r="M61" s="307" t="s">
        <v>51</v>
      </c>
      <c r="N61" s="307" t="s">
        <v>51</v>
      </c>
      <c r="O61" s="221" t="s">
        <v>140</v>
      </c>
      <c r="Q61" s="307"/>
      <c r="R61" s="307"/>
      <c r="S61" s="307"/>
      <c r="T61" s="307"/>
      <c r="U61" s="307"/>
      <c r="V61" s="307"/>
      <c r="W61" s="307" t="s">
        <v>141</v>
      </c>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t="s">
        <v>141</v>
      </c>
      <c r="AW61" s="307" t="s">
        <v>141</v>
      </c>
      <c r="AX61" s="307" t="s">
        <v>141</v>
      </c>
      <c r="AY61" s="307"/>
      <c r="AZ61" s="307"/>
      <c r="BA61" s="307"/>
      <c r="BB61" s="307"/>
      <c r="BC61" s="307"/>
      <c r="BD61" s="307"/>
      <c r="BE61" s="307"/>
      <c r="BF61" s="307" t="s">
        <v>141</v>
      </c>
      <c r="BG61" s="307" t="s">
        <v>141</v>
      </c>
      <c r="BH61" s="307"/>
      <c r="BI61" s="307"/>
      <c r="BJ61" s="307"/>
      <c r="BK61" s="307"/>
      <c r="BL61" s="307"/>
      <c r="BM61" s="307"/>
      <c r="BN61" s="307"/>
      <c r="BO61" s="307"/>
      <c r="BQ61" s="7" t="s">
        <v>51</v>
      </c>
      <c r="BR61" s="7" t="s">
        <v>51</v>
      </c>
    </row>
    <row r="62" spans="1:70" ht="225" customHeight="1">
      <c r="A62" s="307" t="s">
        <v>384</v>
      </c>
      <c r="B62" s="17" t="s">
        <v>382</v>
      </c>
      <c r="C62" s="299" t="s">
        <v>385</v>
      </c>
      <c r="D62" s="214"/>
      <c r="E62" s="302" t="s">
        <v>2134</v>
      </c>
      <c r="F62" s="7" t="s">
        <v>2135</v>
      </c>
      <c r="G62" s="215" t="s">
        <v>386</v>
      </c>
      <c r="H62" s="219">
        <v>43497</v>
      </c>
      <c r="I62" s="215" t="s">
        <v>387</v>
      </c>
      <c r="J62" s="215">
        <f>2123+980</f>
        <v>3103</v>
      </c>
      <c r="K62" s="307" t="s">
        <v>148</v>
      </c>
      <c r="L62" s="307" t="s">
        <v>148</v>
      </c>
      <c r="M62" s="307" t="s">
        <v>148</v>
      </c>
      <c r="N62" s="307">
        <v>3</v>
      </c>
      <c r="O62" s="221" t="s">
        <v>140</v>
      </c>
      <c r="Q62" s="307" t="s">
        <v>141</v>
      </c>
      <c r="R62" s="307" t="s">
        <v>141</v>
      </c>
      <c r="S62" s="307"/>
      <c r="T62" s="307" t="s">
        <v>141</v>
      </c>
      <c r="U62" s="307" t="s">
        <v>141</v>
      </c>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t="s">
        <v>141</v>
      </c>
      <c r="BB62" s="307" t="s">
        <v>141</v>
      </c>
      <c r="BC62" s="307" t="s">
        <v>141</v>
      </c>
      <c r="BD62" s="307"/>
      <c r="BE62" s="307"/>
      <c r="BF62" s="307"/>
      <c r="BG62" s="307"/>
      <c r="BH62" s="307"/>
      <c r="BI62" s="307"/>
      <c r="BJ62" s="307"/>
      <c r="BK62" s="307"/>
      <c r="BL62" s="307"/>
      <c r="BM62" s="307"/>
      <c r="BN62" s="307"/>
      <c r="BO62" s="307"/>
      <c r="BQ62" s="7" t="s">
        <v>388</v>
      </c>
      <c r="BR62" s="7" t="s">
        <v>389</v>
      </c>
    </row>
    <row r="63" spans="1:70" ht="183" customHeight="1">
      <c r="A63" s="307" t="s">
        <v>390</v>
      </c>
      <c r="B63" s="17" t="s">
        <v>382</v>
      </c>
      <c r="C63" s="299" t="s">
        <v>391</v>
      </c>
      <c r="D63" s="214"/>
      <c r="E63" s="302" t="s">
        <v>2136</v>
      </c>
      <c r="F63" s="7" t="s">
        <v>2137</v>
      </c>
      <c r="G63" s="215" t="s">
        <v>392</v>
      </c>
      <c r="H63" s="219">
        <v>43586</v>
      </c>
      <c r="I63" s="215" t="s">
        <v>393</v>
      </c>
      <c r="J63" s="215">
        <f>791+27</f>
        <v>818</v>
      </c>
      <c r="K63" s="307" t="s">
        <v>148</v>
      </c>
      <c r="L63" s="307" t="s">
        <v>148</v>
      </c>
      <c r="M63" s="307" t="s">
        <v>148</v>
      </c>
      <c r="N63" s="307">
        <v>3</v>
      </c>
      <c r="O63" s="221" t="s">
        <v>140</v>
      </c>
      <c r="Q63" s="307" t="s">
        <v>141</v>
      </c>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Q63" s="7" t="s">
        <v>2138</v>
      </c>
      <c r="BR63" s="7" t="s">
        <v>394</v>
      </c>
    </row>
    <row r="64" spans="1:70" ht="187" customHeight="1">
      <c r="A64" s="307" t="s">
        <v>395</v>
      </c>
      <c r="B64" s="17" t="s">
        <v>382</v>
      </c>
      <c r="C64" s="299" t="s">
        <v>396</v>
      </c>
      <c r="D64" s="214"/>
      <c r="E64" s="302" t="s">
        <v>2139</v>
      </c>
      <c r="F64" s="308" t="s">
        <v>1727</v>
      </c>
      <c r="G64" s="307" t="s">
        <v>166</v>
      </c>
      <c r="H64" s="219">
        <v>43556</v>
      </c>
      <c r="I64" s="215" t="s">
        <v>397</v>
      </c>
      <c r="J64" s="307">
        <v>802</v>
      </c>
      <c r="K64" s="307" t="s">
        <v>148</v>
      </c>
      <c r="L64" s="307" t="s">
        <v>148</v>
      </c>
      <c r="M64" s="307" t="s">
        <v>148</v>
      </c>
      <c r="N64" s="307">
        <v>3</v>
      </c>
      <c r="O64" s="221" t="s">
        <v>140</v>
      </c>
      <c r="Q64" s="307" t="s">
        <v>141</v>
      </c>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t="s">
        <v>141</v>
      </c>
      <c r="BH64" s="307"/>
      <c r="BI64" s="307"/>
      <c r="BJ64" s="307"/>
      <c r="BK64" s="307"/>
      <c r="BL64" s="307"/>
      <c r="BM64" s="307"/>
      <c r="BN64" s="307"/>
      <c r="BO64" s="307"/>
      <c r="BQ64" s="7" t="s">
        <v>398</v>
      </c>
      <c r="BR64" s="7" t="s">
        <v>2140</v>
      </c>
    </row>
    <row r="65" spans="1:70" ht="246.5">
      <c r="A65" s="307" t="s">
        <v>399</v>
      </c>
      <c r="B65" s="17" t="s">
        <v>382</v>
      </c>
      <c r="C65" s="299" t="s">
        <v>400</v>
      </c>
      <c r="D65" s="217"/>
      <c r="E65" s="302" t="s">
        <v>2141</v>
      </c>
      <c r="F65" s="244" t="s">
        <v>190</v>
      </c>
      <c r="G65" s="307" t="s">
        <v>401</v>
      </c>
      <c r="H65" s="219">
        <v>43647</v>
      </c>
      <c r="I65" s="307" t="s">
        <v>51</v>
      </c>
      <c r="J65" s="307">
        <v>0</v>
      </c>
      <c r="K65" s="307" t="s">
        <v>148</v>
      </c>
      <c r="L65" s="307" t="s">
        <v>148</v>
      </c>
      <c r="M65" s="307" t="s">
        <v>148</v>
      </c>
      <c r="N65" s="307">
        <v>3</v>
      </c>
      <c r="O65" s="221" t="s">
        <v>140</v>
      </c>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Q65" s="7" t="s">
        <v>51</v>
      </c>
      <c r="BR65" s="7" t="s">
        <v>51</v>
      </c>
    </row>
    <row r="66" spans="1:70" ht="87">
      <c r="A66" s="307" t="s">
        <v>402</v>
      </c>
      <c r="B66" s="17" t="s">
        <v>382</v>
      </c>
      <c r="C66" s="299" t="s">
        <v>403</v>
      </c>
      <c r="D66" s="214"/>
      <c r="E66" s="308" t="s">
        <v>1726</v>
      </c>
      <c r="F66" s="244" t="s">
        <v>190</v>
      </c>
      <c r="G66" s="307" t="s">
        <v>401</v>
      </c>
      <c r="H66" s="219">
        <v>43497</v>
      </c>
      <c r="I66" s="307" t="s">
        <v>51</v>
      </c>
      <c r="J66" s="307">
        <v>0</v>
      </c>
      <c r="K66" s="307" t="s">
        <v>190</v>
      </c>
      <c r="L66" s="307" t="s">
        <v>190</v>
      </c>
      <c r="M66" s="307" t="s">
        <v>190</v>
      </c>
      <c r="N66" s="307" t="s">
        <v>190</v>
      </c>
      <c r="O66" s="221" t="s">
        <v>140</v>
      </c>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Q66" s="7" t="s">
        <v>51</v>
      </c>
      <c r="BR66" s="7" t="s">
        <v>51</v>
      </c>
    </row>
    <row r="67" spans="1:70" ht="145">
      <c r="A67" s="307" t="s">
        <v>404</v>
      </c>
      <c r="B67" s="17" t="s">
        <v>382</v>
      </c>
      <c r="C67" s="299" t="s">
        <v>405</v>
      </c>
      <c r="D67" s="293" t="s">
        <v>406</v>
      </c>
      <c r="E67" s="302" t="s">
        <v>2142</v>
      </c>
      <c r="F67" s="244" t="s">
        <v>190</v>
      </c>
      <c r="G67" s="215" t="s">
        <v>407</v>
      </c>
      <c r="H67" s="216">
        <v>43466</v>
      </c>
      <c r="I67" s="215" t="s">
        <v>190</v>
      </c>
      <c r="J67" s="215">
        <v>0</v>
      </c>
      <c r="K67" s="215" t="s">
        <v>190</v>
      </c>
      <c r="L67" s="215" t="s">
        <v>190</v>
      </c>
      <c r="M67" s="215" t="s">
        <v>190</v>
      </c>
      <c r="N67" s="215" t="s">
        <v>190</v>
      </c>
      <c r="O67" s="221" t="s">
        <v>140</v>
      </c>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Q67" s="215" t="s">
        <v>51</v>
      </c>
      <c r="BR67" s="215" t="s">
        <v>51</v>
      </c>
    </row>
    <row r="68" spans="1:70" ht="43.5">
      <c r="A68" s="307" t="s">
        <v>408</v>
      </c>
      <c r="B68" s="17" t="s">
        <v>409</v>
      </c>
      <c r="C68" s="299" t="s">
        <v>410</v>
      </c>
      <c r="D68" s="217"/>
      <c r="E68" s="308" t="s">
        <v>1725</v>
      </c>
      <c r="F68" s="303" t="s">
        <v>190</v>
      </c>
      <c r="G68" s="307" t="s">
        <v>411</v>
      </c>
      <c r="H68" s="307" t="s">
        <v>235</v>
      </c>
      <c r="I68" s="307" t="s">
        <v>51</v>
      </c>
      <c r="J68" s="307">
        <v>0</v>
      </c>
      <c r="K68" s="307" t="s">
        <v>190</v>
      </c>
      <c r="L68" s="307" t="s">
        <v>190</v>
      </c>
      <c r="M68" s="307" t="s">
        <v>190</v>
      </c>
      <c r="N68" s="307" t="s">
        <v>190</v>
      </c>
      <c r="O68" s="221" t="s">
        <v>140</v>
      </c>
      <c r="Q68" s="307"/>
      <c r="R68" s="307"/>
      <c r="S68" s="307"/>
      <c r="T68" s="307"/>
      <c r="U68" s="307"/>
      <c r="V68" s="307"/>
      <c r="W68" s="307"/>
      <c r="X68" s="307"/>
      <c r="Y68" s="307"/>
      <c r="Z68" s="307"/>
      <c r="AA68" s="307"/>
      <c r="AB68" s="307" t="s">
        <v>141</v>
      </c>
      <c r="AC68" s="307"/>
      <c r="AD68" s="307" t="s">
        <v>141</v>
      </c>
      <c r="AE68" s="307" t="s">
        <v>141</v>
      </c>
      <c r="AF68" s="307"/>
      <c r="AG68" s="307" t="s">
        <v>141</v>
      </c>
      <c r="AH68" s="307" t="s">
        <v>141</v>
      </c>
      <c r="AI68" s="307"/>
      <c r="AJ68" s="307"/>
      <c r="AK68" s="307" t="s">
        <v>141</v>
      </c>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Q68" s="7" t="s">
        <v>412</v>
      </c>
      <c r="BR68" s="7" t="s">
        <v>413</v>
      </c>
    </row>
    <row r="69" spans="1:70" ht="246.5">
      <c r="A69" s="307" t="s">
        <v>414</v>
      </c>
      <c r="B69" s="17" t="s">
        <v>415</v>
      </c>
      <c r="C69" s="214" t="s">
        <v>416</v>
      </c>
      <c r="D69" s="214"/>
      <c r="E69" s="302" t="s">
        <v>417</v>
      </c>
      <c r="F69" s="7" t="s">
        <v>418</v>
      </c>
      <c r="G69" s="215" t="s">
        <v>419</v>
      </c>
      <c r="H69" s="219">
        <v>43693</v>
      </c>
      <c r="I69" s="215" t="s">
        <v>420</v>
      </c>
      <c r="J69" s="307">
        <f>2022+525</f>
        <v>2547</v>
      </c>
      <c r="K69" s="307" t="s">
        <v>148</v>
      </c>
      <c r="L69" s="307" t="s">
        <v>148</v>
      </c>
      <c r="M69" s="307" t="s">
        <v>148</v>
      </c>
      <c r="N69" s="307">
        <v>3</v>
      </c>
      <c r="O69" s="221" t="s">
        <v>140</v>
      </c>
      <c r="Q69" s="307" t="s">
        <v>141</v>
      </c>
      <c r="R69" s="307"/>
      <c r="S69" s="307"/>
      <c r="T69" s="307" t="s">
        <v>141</v>
      </c>
      <c r="U69" s="307" t="s">
        <v>141</v>
      </c>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t="s">
        <v>141</v>
      </c>
      <c r="BC69" s="307" t="s">
        <v>141</v>
      </c>
      <c r="BD69" s="307"/>
      <c r="BE69" s="307"/>
      <c r="BF69" s="307"/>
      <c r="BG69" s="307"/>
      <c r="BH69" s="307"/>
      <c r="BI69" s="307"/>
      <c r="BJ69" s="307"/>
      <c r="BK69" s="307"/>
      <c r="BL69" s="307"/>
      <c r="BM69" s="307"/>
      <c r="BN69" s="307"/>
      <c r="BO69" s="307"/>
      <c r="BQ69" s="7" t="s">
        <v>418</v>
      </c>
      <c r="BR69" s="7" t="s">
        <v>2143</v>
      </c>
    </row>
    <row r="70" spans="1:70" ht="218" customHeight="1">
      <c r="A70" s="307" t="s">
        <v>421</v>
      </c>
      <c r="B70" s="17" t="s">
        <v>415</v>
      </c>
      <c r="C70" s="299" t="s">
        <v>422</v>
      </c>
      <c r="D70" s="214"/>
      <c r="E70" s="302" t="s">
        <v>2144</v>
      </c>
      <c r="F70" s="7" t="s">
        <v>2145</v>
      </c>
      <c r="G70" s="215" t="s">
        <v>2146</v>
      </c>
      <c r="H70" s="219">
        <v>43693</v>
      </c>
      <c r="I70" s="215">
        <v>2605</v>
      </c>
      <c r="J70" s="307">
        <v>2605</v>
      </c>
      <c r="K70" s="307" t="s">
        <v>148</v>
      </c>
      <c r="L70" s="307" t="s">
        <v>148</v>
      </c>
      <c r="M70" s="307" t="s">
        <v>139</v>
      </c>
      <c r="N70" s="307">
        <v>2</v>
      </c>
      <c r="O70" s="221" t="s">
        <v>140</v>
      </c>
      <c r="Q70" s="307" t="s">
        <v>141</v>
      </c>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t="s">
        <v>141</v>
      </c>
      <c r="BF70" s="307"/>
      <c r="BG70" s="307"/>
      <c r="BH70" s="307"/>
      <c r="BI70" s="307"/>
      <c r="BJ70" s="307"/>
      <c r="BK70" s="307"/>
      <c r="BL70" s="307"/>
      <c r="BM70" s="307"/>
      <c r="BN70" s="307"/>
      <c r="BO70" s="307"/>
      <c r="BQ70" s="7" t="s">
        <v>2147</v>
      </c>
      <c r="BR70" s="7" t="s">
        <v>423</v>
      </c>
    </row>
    <row r="71" spans="1:70" ht="72.5">
      <c r="A71" s="307" t="s">
        <v>424</v>
      </c>
      <c r="B71" s="17" t="s">
        <v>415</v>
      </c>
      <c r="C71" s="299" t="s">
        <v>425</v>
      </c>
      <c r="D71" s="214"/>
      <c r="E71" s="244" t="s">
        <v>190</v>
      </c>
      <c r="F71" s="244" t="s">
        <v>190</v>
      </c>
      <c r="G71" s="215" t="s">
        <v>2146</v>
      </c>
      <c r="H71" s="219">
        <v>43693</v>
      </c>
      <c r="I71" s="264" t="s">
        <v>426</v>
      </c>
      <c r="J71" s="265"/>
      <c r="K71" s="265"/>
      <c r="L71" s="265"/>
      <c r="M71" s="265"/>
      <c r="N71" s="265"/>
      <c r="O71" s="266"/>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Q71" s="7" t="s">
        <v>427</v>
      </c>
      <c r="BR71" s="7" t="s">
        <v>2148</v>
      </c>
    </row>
    <row r="72" spans="1:70" ht="217" customHeight="1">
      <c r="A72" s="307" t="s">
        <v>428</v>
      </c>
      <c r="B72" s="17" t="s">
        <v>415</v>
      </c>
      <c r="C72" s="299" t="s">
        <v>429</v>
      </c>
      <c r="D72" s="214"/>
      <c r="E72" s="302" t="s">
        <v>1724</v>
      </c>
      <c r="F72" s="7" t="s">
        <v>2149</v>
      </c>
      <c r="G72" s="215" t="s">
        <v>270</v>
      </c>
      <c r="H72" s="219">
        <v>43678</v>
      </c>
      <c r="I72" s="215" t="s">
        <v>431</v>
      </c>
      <c r="J72" s="307">
        <f>34+7</f>
        <v>41</v>
      </c>
      <c r="K72" s="307" t="s">
        <v>148</v>
      </c>
      <c r="L72" s="307" t="s">
        <v>148</v>
      </c>
      <c r="M72" s="307" t="s">
        <v>139</v>
      </c>
      <c r="N72" s="307">
        <v>2</v>
      </c>
      <c r="O72" s="221" t="s">
        <v>140</v>
      </c>
      <c r="Q72" s="307"/>
      <c r="R72" s="307" t="s">
        <v>141</v>
      </c>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Q72" s="7" t="s">
        <v>430</v>
      </c>
      <c r="BR72" s="7" t="s">
        <v>2150</v>
      </c>
    </row>
    <row r="73" spans="1:70" ht="175" customHeight="1">
      <c r="A73" s="307" t="s">
        <v>432</v>
      </c>
      <c r="B73" s="17" t="s">
        <v>415</v>
      </c>
      <c r="C73" s="299" t="s">
        <v>433</v>
      </c>
      <c r="D73" s="217"/>
      <c r="E73" s="302" t="s">
        <v>1723</v>
      </c>
      <c r="F73" s="262" t="s">
        <v>1721</v>
      </c>
      <c r="G73" s="215" t="s">
        <v>270</v>
      </c>
      <c r="H73" s="219">
        <v>43678</v>
      </c>
      <c r="I73" s="215" t="s">
        <v>435</v>
      </c>
      <c r="J73" s="307">
        <v>45</v>
      </c>
      <c r="K73" s="307" t="s">
        <v>148</v>
      </c>
      <c r="L73" s="307" t="s">
        <v>148</v>
      </c>
      <c r="M73" s="307" t="s">
        <v>139</v>
      </c>
      <c r="N73" s="307">
        <v>2</v>
      </c>
      <c r="O73" s="221" t="s">
        <v>140</v>
      </c>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t="s">
        <v>141</v>
      </c>
      <c r="BH73" s="307" t="s">
        <v>141</v>
      </c>
      <c r="BI73" s="307"/>
      <c r="BJ73" s="307"/>
      <c r="BK73" s="307"/>
      <c r="BL73" s="307"/>
      <c r="BM73" s="307"/>
      <c r="BN73" s="307"/>
      <c r="BO73" s="307"/>
      <c r="BQ73" s="262" t="s">
        <v>434</v>
      </c>
      <c r="BR73" s="7" t="s">
        <v>436</v>
      </c>
    </row>
    <row r="74" spans="1:70" ht="295" customHeight="1">
      <c r="A74" s="307" t="s">
        <v>437</v>
      </c>
      <c r="B74" s="17" t="s">
        <v>415</v>
      </c>
      <c r="C74" s="299" t="s">
        <v>438</v>
      </c>
      <c r="D74" s="217"/>
      <c r="E74" s="302" t="s">
        <v>1722</v>
      </c>
      <c r="F74" s="7" t="s">
        <v>1719</v>
      </c>
      <c r="G74" s="215" t="s">
        <v>270</v>
      </c>
      <c r="H74" s="219">
        <v>43678</v>
      </c>
      <c r="I74" s="215" t="s">
        <v>440</v>
      </c>
      <c r="J74" s="307">
        <v>31</v>
      </c>
      <c r="K74" s="307" t="s">
        <v>148</v>
      </c>
      <c r="L74" s="307" t="s">
        <v>148</v>
      </c>
      <c r="M74" s="307" t="s">
        <v>139</v>
      </c>
      <c r="N74" s="307">
        <v>2</v>
      </c>
      <c r="O74" s="221" t="s">
        <v>140</v>
      </c>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t="s">
        <v>141</v>
      </c>
      <c r="BG74" s="307"/>
      <c r="BH74" s="307"/>
      <c r="BI74" s="307"/>
      <c r="BJ74" s="307"/>
      <c r="BK74" s="307"/>
      <c r="BL74" s="307"/>
      <c r="BM74" s="307"/>
      <c r="BN74" s="307"/>
      <c r="BO74" s="307"/>
      <c r="BQ74" s="7" t="s">
        <v>439</v>
      </c>
      <c r="BR74" s="7" t="s">
        <v>441</v>
      </c>
    </row>
    <row r="75" spans="1:70" ht="151" customHeight="1">
      <c r="A75" s="307" t="s">
        <v>442</v>
      </c>
      <c r="B75" s="17" t="s">
        <v>415</v>
      </c>
      <c r="C75" s="299" t="s">
        <v>443</v>
      </c>
      <c r="D75" s="217"/>
      <c r="E75" s="302" t="s">
        <v>2151</v>
      </c>
      <c r="F75" s="7" t="s">
        <v>1718</v>
      </c>
      <c r="G75" s="215" t="s">
        <v>270</v>
      </c>
      <c r="H75" s="219">
        <v>43678</v>
      </c>
      <c r="I75" s="215" t="s">
        <v>445</v>
      </c>
      <c r="J75" s="307">
        <v>83</v>
      </c>
      <c r="K75" s="307" t="s">
        <v>148</v>
      </c>
      <c r="L75" s="307" t="s">
        <v>148</v>
      </c>
      <c r="M75" s="307" t="s">
        <v>139</v>
      </c>
      <c r="N75" s="307">
        <v>2</v>
      </c>
      <c r="O75" s="221" t="s">
        <v>140</v>
      </c>
      <c r="Q75" s="307"/>
      <c r="R75" s="307"/>
      <c r="S75" s="307"/>
      <c r="T75" s="307"/>
      <c r="U75" s="307" t="s">
        <v>141</v>
      </c>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Q75" s="7" t="s">
        <v>444</v>
      </c>
      <c r="BR75" s="7" t="s">
        <v>446</v>
      </c>
    </row>
    <row r="76" spans="1:70" ht="167" customHeight="1">
      <c r="A76" s="307" t="s">
        <v>447</v>
      </c>
      <c r="B76" s="17" t="s">
        <v>415</v>
      </c>
      <c r="C76" s="299" t="s">
        <v>448</v>
      </c>
      <c r="D76" s="217"/>
      <c r="E76" s="302" t="s">
        <v>449</v>
      </c>
      <c r="F76" s="293" t="s">
        <v>2152</v>
      </c>
      <c r="G76" s="215" t="s">
        <v>270</v>
      </c>
      <c r="H76" s="219">
        <v>43678</v>
      </c>
      <c r="I76" s="215" t="s">
        <v>450</v>
      </c>
      <c r="J76" s="307">
        <v>80</v>
      </c>
      <c r="K76" s="307" t="s">
        <v>148</v>
      </c>
      <c r="L76" s="307" t="s">
        <v>148</v>
      </c>
      <c r="M76" s="307" t="s">
        <v>139</v>
      </c>
      <c r="N76" s="307">
        <v>2</v>
      </c>
      <c r="O76" s="221" t="s">
        <v>140</v>
      </c>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t="s">
        <v>141</v>
      </c>
      <c r="BE76" s="307"/>
      <c r="BF76" s="307"/>
      <c r="BG76" s="307"/>
      <c r="BH76" s="307"/>
      <c r="BI76" s="307"/>
      <c r="BJ76" s="307"/>
      <c r="BK76" s="307"/>
      <c r="BL76" s="307"/>
      <c r="BM76" s="307"/>
      <c r="BN76" s="307"/>
      <c r="BO76" s="307"/>
      <c r="BQ76" s="7" t="s">
        <v>451</v>
      </c>
      <c r="BR76" s="7" t="s">
        <v>452</v>
      </c>
    </row>
    <row r="77" spans="1:70" ht="194" customHeight="1">
      <c r="A77" s="307" t="s">
        <v>453</v>
      </c>
      <c r="B77" s="17" t="s">
        <v>415</v>
      </c>
      <c r="C77" s="299" t="s">
        <v>454</v>
      </c>
      <c r="D77" s="217"/>
      <c r="E77" s="302" t="s">
        <v>455</v>
      </c>
      <c r="F77" s="7" t="s">
        <v>456</v>
      </c>
      <c r="G77" s="215" t="s">
        <v>270</v>
      </c>
      <c r="H77" s="219">
        <v>43678</v>
      </c>
      <c r="I77" s="215" t="s">
        <v>457</v>
      </c>
      <c r="J77" s="307">
        <v>74</v>
      </c>
      <c r="K77" s="307" t="s">
        <v>148</v>
      </c>
      <c r="L77" s="307" t="s">
        <v>148</v>
      </c>
      <c r="M77" s="307" t="s">
        <v>139</v>
      </c>
      <c r="N77" s="307">
        <v>2</v>
      </c>
      <c r="O77" s="221" t="s">
        <v>140</v>
      </c>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t="s">
        <v>141</v>
      </c>
      <c r="BB77" s="307" t="s">
        <v>141</v>
      </c>
      <c r="BC77" s="307" t="s">
        <v>141</v>
      </c>
      <c r="BD77" s="307"/>
      <c r="BE77" s="307"/>
      <c r="BF77" s="307"/>
      <c r="BG77" s="307"/>
      <c r="BH77" s="307"/>
      <c r="BI77" s="307"/>
      <c r="BJ77" s="307"/>
      <c r="BK77" s="307"/>
      <c r="BL77" s="307"/>
      <c r="BM77" s="307"/>
      <c r="BN77" s="307"/>
      <c r="BO77" s="307"/>
      <c r="BQ77" s="7" t="s">
        <v>458</v>
      </c>
      <c r="BR77" s="7" t="s">
        <v>459</v>
      </c>
    </row>
    <row r="78" spans="1:70" ht="145" customHeight="1">
      <c r="A78" s="307" t="s">
        <v>460</v>
      </c>
      <c r="B78" s="17" t="s">
        <v>415</v>
      </c>
      <c r="C78" s="299" t="s">
        <v>461</v>
      </c>
      <c r="D78" s="217"/>
      <c r="E78" s="302" t="s">
        <v>1720</v>
      </c>
      <c r="F78" s="7" t="s">
        <v>462</v>
      </c>
      <c r="G78" s="215" t="s">
        <v>463</v>
      </c>
      <c r="H78" s="219">
        <v>43678</v>
      </c>
      <c r="I78" s="215" t="s">
        <v>464</v>
      </c>
      <c r="J78" s="307">
        <v>65</v>
      </c>
      <c r="K78" s="307" t="s">
        <v>148</v>
      </c>
      <c r="L78" s="307" t="s">
        <v>148</v>
      </c>
      <c r="M78" s="307" t="s">
        <v>148</v>
      </c>
      <c r="N78" s="307">
        <v>3</v>
      </c>
      <c r="O78" s="221" t="s">
        <v>140</v>
      </c>
      <c r="Q78" s="307"/>
      <c r="R78" s="307"/>
      <c r="S78" s="307"/>
      <c r="T78" s="307" t="s">
        <v>141</v>
      </c>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Q78" s="7" t="s">
        <v>2153</v>
      </c>
      <c r="BR78" s="7" t="s">
        <v>2154</v>
      </c>
    </row>
    <row r="79" spans="1:70" ht="260" customHeight="1">
      <c r="A79" s="307" t="s">
        <v>465</v>
      </c>
      <c r="B79" s="17" t="s">
        <v>415</v>
      </c>
      <c r="C79" s="299" t="s">
        <v>466</v>
      </c>
      <c r="D79" s="217"/>
      <c r="E79" s="302" t="s">
        <v>467</v>
      </c>
      <c r="F79" s="119" t="s">
        <v>2155</v>
      </c>
      <c r="G79" s="215" t="s">
        <v>270</v>
      </c>
      <c r="H79" s="219">
        <v>43617</v>
      </c>
      <c r="I79" s="215" t="s">
        <v>468</v>
      </c>
      <c r="J79" s="307">
        <v>200</v>
      </c>
      <c r="K79" s="307" t="s">
        <v>148</v>
      </c>
      <c r="L79" s="307" t="s">
        <v>148</v>
      </c>
      <c r="M79" s="307" t="s">
        <v>148</v>
      </c>
      <c r="N79" s="307">
        <v>3</v>
      </c>
      <c r="O79" s="221" t="s">
        <v>140</v>
      </c>
      <c r="Q79" s="307" t="s">
        <v>141</v>
      </c>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Q79" s="7" t="s">
        <v>469</v>
      </c>
      <c r="BR79" s="7" t="s">
        <v>470</v>
      </c>
    </row>
    <row r="80" spans="1:70" ht="216" customHeight="1">
      <c r="A80" s="307" t="s">
        <v>471</v>
      </c>
      <c r="B80" s="17" t="s">
        <v>415</v>
      </c>
      <c r="C80" s="299" t="s">
        <v>472</v>
      </c>
      <c r="D80" s="217"/>
      <c r="E80" s="302" t="s">
        <v>2156</v>
      </c>
      <c r="F80" s="119" t="s">
        <v>2157</v>
      </c>
      <c r="G80" s="215" t="s">
        <v>270</v>
      </c>
      <c r="H80" s="219">
        <v>43678</v>
      </c>
      <c r="I80" s="215" t="s">
        <v>473</v>
      </c>
      <c r="J80" s="307">
        <v>130</v>
      </c>
      <c r="K80" s="307" t="s">
        <v>148</v>
      </c>
      <c r="L80" s="307" t="s">
        <v>148</v>
      </c>
      <c r="M80" s="307" t="s">
        <v>148</v>
      </c>
      <c r="N80" s="307">
        <v>3</v>
      </c>
      <c r="O80" s="221" t="s">
        <v>140</v>
      </c>
      <c r="Q80" s="307" t="s">
        <v>141</v>
      </c>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Q80" s="7" t="s">
        <v>474</v>
      </c>
      <c r="BR80" s="7" t="s">
        <v>475</v>
      </c>
    </row>
    <row r="81" spans="1:70" ht="201" customHeight="1">
      <c r="A81" s="307" t="s">
        <v>476</v>
      </c>
      <c r="B81" s="17" t="s">
        <v>415</v>
      </c>
      <c r="C81" s="299" t="s">
        <v>477</v>
      </c>
      <c r="D81" s="294" t="s">
        <v>478</v>
      </c>
      <c r="E81" s="300" t="s">
        <v>2158</v>
      </c>
      <c r="F81" s="301" t="s">
        <v>2159</v>
      </c>
      <c r="G81" s="215" t="s">
        <v>479</v>
      </c>
      <c r="H81" s="219">
        <v>43678</v>
      </c>
      <c r="I81" s="215" t="s">
        <v>480</v>
      </c>
      <c r="J81" s="307">
        <f>64+32+32+20+10+5</f>
        <v>163</v>
      </c>
      <c r="K81" s="307" t="s">
        <v>148</v>
      </c>
      <c r="L81" s="307" t="s">
        <v>148</v>
      </c>
      <c r="M81" s="307" t="s">
        <v>148</v>
      </c>
      <c r="N81" s="307">
        <v>3</v>
      </c>
      <c r="O81" s="221" t="s">
        <v>140</v>
      </c>
      <c r="Q81" s="307" t="s">
        <v>141</v>
      </c>
      <c r="R81" s="307"/>
      <c r="S81" s="307"/>
      <c r="T81" s="307" t="s">
        <v>141</v>
      </c>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t="s">
        <v>141</v>
      </c>
      <c r="BB81" s="307" t="s">
        <v>141</v>
      </c>
      <c r="BC81" s="307"/>
      <c r="BD81" s="307"/>
      <c r="BE81" s="307" t="s">
        <v>141</v>
      </c>
      <c r="BF81" s="307"/>
      <c r="BG81" s="307"/>
      <c r="BH81" s="307"/>
      <c r="BI81" s="307"/>
      <c r="BJ81" s="307"/>
      <c r="BK81" s="307"/>
      <c r="BL81" s="307"/>
      <c r="BM81" s="307"/>
      <c r="BN81" s="307"/>
      <c r="BO81" s="307"/>
      <c r="BQ81" s="7" t="s">
        <v>2160</v>
      </c>
      <c r="BR81" s="7" t="s">
        <v>2161</v>
      </c>
    </row>
    <row r="82" spans="1:70" ht="43.5">
      <c r="A82" s="291" t="s">
        <v>481</v>
      </c>
      <c r="B82" s="17" t="s">
        <v>482</v>
      </c>
      <c r="C82" s="220" t="s">
        <v>483</v>
      </c>
      <c r="D82" s="214"/>
      <c r="E82" s="298" t="s">
        <v>1800</v>
      </c>
      <c r="F82" s="298" t="s">
        <v>190</v>
      </c>
      <c r="G82" s="215" t="s">
        <v>484</v>
      </c>
      <c r="H82" s="219">
        <v>43344</v>
      </c>
      <c r="I82" s="291" t="s">
        <v>51</v>
      </c>
      <c r="J82" s="291">
        <v>0</v>
      </c>
      <c r="K82" s="291" t="s">
        <v>51</v>
      </c>
      <c r="L82" s="291" t="s">
        <v>51</v>
      </c>
      <c r="M82" s="291" t="s">
        <v>51</v>
      </c>
      <c r="N82" s="291" t="s">
        <v>51</v>
      </c>
      <c r="O82" s="291" t="s">
        <v>51</v>
      </c>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Q82" s="7" t="s">
        <v>51</v>
      </c>
      <c r="BR82" s="7" t="s">
        <v>51</v>
      </c>
    </row>
    <row r="83" spans="1:70" ht="43.5">
      <c r="A83" s="291" t="s">
        <v>485</v>
      </c>
      <c r="B83" s="17" t="s">
        <v>482</v>
      </c>
      <c r="C83" s="220" t="s">
        <v>486</v>
      </c>
      <c r="D83" s="214"/>
      <c r="E83" s="298" t="s">
        <v>1801</v>
      </c>
      <c r="F83" s="298" t="s">
        <v>190</v>
      </c>
      <c r="G83" s="215" t="s">
        <v>484</v>
      </c>
      <c r="H83" s="219">
        <v>43132</v>
      </c>
      <c r="I83" s="291" t="s">
        <v>51</v>
      </c>
      <c r="J83" s="291">
        <v>0</v>
      </c>
      <c r="K83" s="291" t="s">
        <v>51</v>
      </c>
      <c r="L83" s="291" t="s">
        <v>51</v>
      </c>
      <c r="M83" s="291" t="s">
        <v>51</v>
      </c>
      <c r="N83" s="291" t="s">
        <v>51</v>
      </c>
      <c r="O83" s="291" t="s">
        <v>51</v>
      </c>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Q83" s="7" t="s">
        <v>51</v>
      </c>
      <c r="BR83" s="7" t="s">
        <v>51</v>
      </c>
    </row>
    <row r="84" spans="1:70" s="279" customFormat="1" ht="29">
      <c r="A84" s="287" t="s">
        <v>487</v>
      </c>
      <c r="B84" s="288" t="s">
        <v>488</v>
      </c>
      <c r="C84" s="312" t="s">
        <v>489</v>
      </c>
      <c r="D84" s="288"/>
      <c r="E84" s="296"/>
      <c r="F84" s="288"/>
      <c r="G84" s="289" t="s">
        <v>490</v>
      </c>
      <c r="H84" s="290">
        <v>43739</v>
      </c>
      <c r="I84" s="278"/>
      <c r="J84" s="278"/>
      <c r="K84" s="281"/>
      <c r="L84" s="281"/>
      <c r="M84" s="281"/>
      <c r="N84" s="281"/>
      <c r="O84" s="221"/>
      <c r="P84" s="274"/>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274"/>
      <c r="BQ84" s="277"/>
      <c r="BR84" s="277"/>
    </row>
    <row r="85" spans="1:70" s="279" customFormat="1" ht="29">
      <c r="A85" s="287" t="s">
        <v>491</v>
      </c>
      <c r="B85" s="288" t="s">
        <v>488</v>
      </c>
      <c r="C85" s="312" t="s">
        <v>492</v>
      </c>
      <c r="D85" s="288"/>
      <c r="E85" s="296"/>
      <c r="F85" s="288"/>
      <c r="G85" s="289" t="s">
        <v>490</v>
      </c>
      <c r="H85" s="290">
        <v>43739</v>
      </c>
      <c r="I85" s="278"/>
      <c r="J85" s="278"/>
      <c r="K85" s="281"/>
      <c r="L85" s="281"/>
      <c r="M85" s="281"/>
      <c r="N85" s="281"/>
      <c r="O85" s="221"/>
      <c r="P85" s="274"/>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274"/>
      <c r="BQ85" s="277"/>
      <c r="BR85" s="277"/>
    </row>
    <row r="86" spans="1:70" s="279" customFormat="1" ht="29">
      <c r="A86" s="287" t="s">
        <v>493</v>
      </c>
      <c r="B86" s="288" t="s">
        <v>488</v>
      </c>
      <c r="C86" s="312" t="s">
        <v>494</v>
      </c>
      <c r="D86" s="288"/>
      <c r="E86" s="296"/>
      <c r="F86" s="288"/>
      <c r="G86" s="289" t="s">
        <v>490</v>
      </c>
      <c r="H86" s="290">
        <v>43739</v>
      </c>
      <c r="I86" s="278"/>
      <c r="J86" s="278"/>
      <c r="K86" s="281"/>
      <c r="L86" s="281"/>
      <c r="M86" s="281"/>
      <c r="N86" s="281"/>
      <c r="O86" s="221"/>
      <c r="P86" s="274"/>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274"/>
      <c r="BQ86" s="277"/>
      <c r="BR86" s="277"/>
    </row>
    <row r="87" spans="1:70" s="279" customFormat="1" ht="29">
      <c r="A87" s="287" t="s">
        <v>495</v>
      </c>
      <c r="B87" s="288" t="s">
        <v>488</v>
      </c>
      <c r="C87" s="312" t="s">
        <v>496</v>
      </c>
      <c r="D87" s="288"/>
      <c r="E87" s="296"/>
      <c r="F87" s="288"/>
      <c r="G87" s="289" t="s">
        <v>490</v>
      </c>
      <c r="H87" s="290">
        <v>43739</v>
      </c>
      <c r="I87" s="278"/>
      <c r="J87" s="278"/>
      <c r="K87" s="281"/>
      <c r="L87" s="281"/>
      <c r="M87" s="281"/>
      <c r="N87" s="281"/>
      <c r="O87" s="221"/>
      <c r="P87" s="274"/>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274"/>
      <c r="BQ87" s="277"/>
      <c r="BR87" s="277"/>
    </row>
    <row r="88" spans="1:70" s="279" customFormat="1" ht="29">
      <c r="A88" s="287" t="s">
        <v>497</v>
      </c>
      <c r="B88" s="288" t="s">
        <v>488</v>
      </c>
      <c r="C88" s="312" t="s">
        <v>498</v>
      </c>
      <c r="D88" s="288"/>
      <c r="E88" s="296"/>
      <c r="F88" s="288"/>
      <c r="G88" s="289" t="s">
        <v>490</v>
      </c>
      <c r="H88" s="290">
        <v>43739</v>
      </c>
      <c r="I88" s="278"/>
      <c r="J88" s="278"/>
      <c r="K88" s="281"/>
      <c r="L88" s="281"/>
      <c r="M88" s="281"/>
      <c r="N88" s="281"/>
      <c r="O88" s="221"/>
      <c r="P88" s="274"/>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274"/>
      <c r="BQ88" s="277"/>
      <c r="BR88" s="277"/>
    </row>
    <row r="89" spans="1:70" s="282" customFormat="1" ht="174">
      <c r="A89" s="281" t="s">
        <v>499</v>
      </c>
      <c r="B89" s="282" t="s">
        <v>488</v>
      </c>
      <c r="C89" s="119" t="s">
        <v>500</v>
      </c>
      <c r="E89" s="298" t="s">
        <v>2162</v>
      </c>
      <c r="F89" s="119" t="s">
        <v>501</v>
      </c>
      <c r="G89" s="283" t="s">
        <v>380</v>
      </c>
      <c r="H89" s="284">
        <v>43678</v>
      </c>
      <c r="I89" s="281">
        <v>1</v>
      </c>
      <c r="J89" s="281">
        <v>1</v>
      </c>
      <c r="K89" s="281" t="s">
        <v>148</v>
      </c>
      <c r="L89" s="281" t="s">
        <v>148</v>
      </c>
      <c r="M89" s="281" t="s">
        <v>139</v>
      </c>
      <c r="N89" s="281">
        <v>2</v>
      </c>
      <c r="O89" s="221" t="s">
        <v>140</v>
      </c>
      <c r="P89" s="134"/>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t="s">
        <v>141</v>
      </c>
      <c r="AW89" s="307"/>
      <c r="AX89" s="307"/>
      <c r="AY89" s="307"/>
      <c r="AZ89" s="307"/>
      <c r="BA89" s="307"/>
      <c r="BB89" s="307"/>
      <c r="BC89" s="307"/>
      <c r="BD89" s="307"/>
      <c r="BE89" s="307"/>
      <c r="BF89" s="307"/>
      <c r="BG89" s="307"/>
      <c r="BH89" s="307"/>
      <c r="BI89" s="307"/>
      <c r="BJ89" s="307"/>
      <c r="BK89" s="307"/>
      <c r="BL89" s="307"/>
      <c r="BM89" s="307"/>
      <c r="BN89" s="307"/>
      <c r="BO89" s="307"/>
      <c r="BP89" s="134"/>
      <c r="BQ89" s="262" t="s">
        <v>501</v>
      </c>
      <c r="BR89" s="119" t="s">
        <v>190</v>
      </c>
    </row>
    <row r="90" spans="1:70" s="282" customFormat="1" ht="174">
      <c r="A90" s="281" t="s">
        <v>502</v>
      </c>
      <c r="B90" s="282" t="s">
        <v>488</v>
      </c>
      <c r="C90" s="119" t="s">
        <v>503</v>
      </c>
      <c r="E90" s="298" t="s">
        <v>2163</v>
      </c>
      <c r="F90" s="119" t="s">
        <v>501</v>
      </c>
      <c r="G90" s="283" t="s">
        <v>380</v>
      </c>
      <c r="H90" s="284">
        <v>43678</v>
      </c>
      <c r="I90" s="281">
        <v>1</v>
      </c>
      <c r="J90" s="281">
        <v>1</v>
      </c>
      <c r="K90" s="281" t="s">
        <v>148</v>
      </c>
      <c r="L90" s="281" t="s">
        <v>148</v>
      </c>
      <c r="M90" s="281" t="s">
        <v>139</v>
      </c>
      <c r="N90" s="281">
        <v>2</v>
      </c>
      <c r="O90" s="221" t="s">
        <v>140</v>
      </c>
      <c r="P90" s="134"/>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t="s">
        <v>141</v>
      </c>
      <c r="AX90" s="307"/>
      <c r="AY90" s="307"/>
      <c r="AZ90" s="307"/>
      <c r="BA90" s="307"/>
      <c r="BB90" s="307"/>
      <c r="BC90" s="307"/>
      <c r="BD90" s="307"/>
      <c r="BE90" s="307"/>
      <c r="BF90" s="307"/>
      <c r="BG90" s="307"/>
      <c r="BH90" s="307"/>
      <c r="BI90" s="307"/>
      <c r="BJ90" s="307"/>
      <c r="BK90" s="307"/>
      <c r="BL90" s="307"/>
      <c r="BM90" s="307"/>
      <c r="BN90" s="307"/>
      <c r="BO90" s="307"/>
      <c r="BP90" s="134"/>
      <c r="BQ90" s="262" t="s">
        <v>501</v>
      </c>
      <c r="BR90" s="119" t="s">
        <v>190</v>
      </c>
    </row>
    <row r="91" spans="1:70" s="282" customFormat="1" ht="174">
      <c r="A91" s="281" t="s">
        <v>504</v>
      </c>
      <c r="B91" s="282" t="s">
        <v>488</v>
      </c>
      <c r="C91" s="119" t="s">
        <v>505</v>
      </c>
      <c r="E91" s="298" t="s">
        <v>2163</v>
      </c>
      <c r="F91" s="119" t="s">
        <v>501</v>
      </c>
      <c r="G91" s="283" t="s">
        <v>380</v>
      </c>
      <c r="H91" s="284">
        <v>43678</v>
      </c>
      <c r="I91" s="281">
        <v>1</v>
      </c>
      <c r="J91" s="281">
        <v>1</v>
      </c>
      <c r="K91" s="281" t="s">
        <v>148</v>
      </c>
      <c r="L91" s="281" t="s">
        <v>148</v>
      </c>
      <c r="M91" s="281" t="s">
        <v>139</v>
      </c>
      <c r="N91" s="281">
        <v>2</v>
      </c>
      <c r="O91" s="221" t="s">
        <v>140</v>
      </c>
      <c r="P91" s="134"/>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t="s">
        <v>141</v>
      </c>
      <c r="AW91" s="307" t="s">
        <v>141</v>
      </c>
      <c r="AX91" s="307"/>
      <c r="AY91" s="307"/>
      <c r="AZ91" s="307"/>
      <c r="BA91" s="307"/>
      <c r="BB91" s="307"/>
      <c r="BC91" s="307"/>
      <c r="BD91" s="307"/>
      <c r="BE91" s="307"/>
      <c r="BF91" s="307"/>
      <c r="BG91" s="307"/>
      <c r="BH91" s="307"/>
      <c r="BI91" s="307"/>
      <c r="BJ91" s="307"/>
      <c r="BK91" s="307"/>
      <c r="BL91" s="307"/>
      <c r="BM91" s="307"/>
      <c r="BN91" s="307"/>
      <c r="BO91" s="307"/>
      <c r="BP91" s="134"/>
      <c r="BQ91" s="262" t="s">
        <v>501</v>
      </c>
      <c r="BR91" s="119" t="s">
        <v>190</v>
      </c>
    </row>
    <row r="92" spans="1:70" s="282" customFormat="1" ht="174">
      <c r="A92" s="281" t="s">
        <v>506</v>
      </c>
      <c r="B92" s="282" t="s">
        <v>488</v>
      </c>
      <c r="C92" s="119" t="s">
        <v>507</v>
      </c>
      <c r="E92" s="298" t="s">
        <v>2164</v>
      </c>
      <c r="F92" s="119" t="s">
        <v>501</v>
      </c>
      <c r="G92" s="283" t="s">
        <v>380</v>
      </c>
      <c r="H92" s="284">
        <v>43678</v>
      </c>
      <c r="I92" s="281">
        <v>1</v>
      </c>
      <c r="J92" s="281">
        <v>1</v>
      </c>
      <c r="K92" s="281" t="s">
        <v>148</v>
      </c>
      <c r="L92" s="281" t="s">
        <v>148</v>
      </c>
      <c r="M92" s="281" t="s">
        <v>139</v>
      </c>
      <c r="N92" s="281">
        <v>2</v>
      </c>
      <c r="O92" s="221" t="s">
        <v>140</v>
      </c>
      <c r="P92" s="134"/>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t="s">
        <v>141</v>
      </c>
      <c r="AY92" s="307"/>
      <c r="AZ92" s="307"/>
      <c r="BA92" s="307"/>
      <c r="BB92" s="307"/>
      <c r="BC92" s="307"/>
      <c r="BD92" s="307"/>
      <c r="BE92" s="307"/>
      <c r="BF92" s="307"/>
      <c r="BG92" s="307"/>
      <c r="BH92" s="307"/>
      <c r="BI92" s="307"/>
      <c r="BJ92" s="307"/>
      <c r="BK92" s="307"/>
      <c r="BL92" s="307"/>
      <c r="BM92" s="307"/>
      <c r="BN92" s="307"/>
      <c r="BO92" s="307"/>
      <c r="BP92" s="134"/>
      <c r="BQ92" s="262" t="s">
        <v>501</v>
      </c>
      <c r="BR92" s="119" t="s">
        <v>190</v>
      </c>
    </row>
    <row r="93" spans="1:70" s="282" customFormat="1" ht="174">
      <c r="A93" s="281" t="s">
        <v>508</v>
      </c>
      <c r="B93" s="282" t="s">
        <v>488</v>
      </c>
      <c r="C93" s="119" t="s">
        <v>509</v>
      </c>
      <c r="E93" s="298" t="s">
        <v>2163</v>
      </c>
      <c r="F93" s="119" t="s">
        <v>501</v>
      </c>
      <c r="G93" s="283" t="s">
        <v>380</v>
      </c>
      <c r="H93" s="284">
        <v>43739</v>
      </c>
      <c r="I93" s="281">
        <v>1</v>
      </c>
      <c r="J93" s="281">
        <v>1</v>
      </c>
      <c r="K93" s="281" t="s">
        <v>148</v>
      </c>
      <c r="L93" s="281" t="s">
        <v>148</v>
      </c>
      <c r="M93" s="281" t="s">
        <v>139</v>
      </c>
      <c r="N93" s="281">
        <v>2</v>
      </c>
      <c r="O93" s="221" t="s">
        <v>140</v>
      </c>
      <c r="P93" s="134"/>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t="s">
        <v>141</v>
      </c>
      <c r="AX93" s="307"/>
      <c r="AY93" s="307"/>
      <c r="AZ93" s="307"/>
      <c r="BA93" s="307"/>
      <c r="BB93" s="307"/>
      <c r="BC93" s="307"/>
      <c r="BD93" s="307"/>
      <c r="BE93" s="307"/>
      <c r="BF93" s="307"/>
      <c r="BG93" s="307"/>
      <c r="BH93" s="307"/>
      <c r="BI93" s="307"/>
      <c r="BJ93" s="307"/>
      <c r="BK93" s="307"/>
      <c r="BL93" s="307"/>
      <c r="BM93" s="307"/>
      <c r="BN93" s="307"/>
      <c r="BO93" s="307"/>
      <c r="BP93" s="134"/>
      <c r="BQ93" s="262" t="s">
        <v>501</v>
      </c>
      <c r="BR93" s="119" t="s">
        <v>190</v>
      </c>
    </row>
    <row r="94" spans="1:70" s="282" customFormat="1" ht="159.5">
      <c r="A94" s="281" t="s">
        <v>510</v>
      </c>
      <c r="B94" s="282" t="s">
        <v>488</v>
      </c>
      <c r="C94" s="119" t="s">
        <v>511</v>
      </c>
      <c r="E94" s="298" t="s">
        <v>2165</v>
      </c>
      <c r="F94" s="119" t="s">
        <v>2166</v>
      </c>
      <c r="G94" s="283" t="s">
        <v>512</v>
      </c>
      <c r="H94" s="284">
        <v>43739</v>
      </c>
      <c r="I94" s="281" t="s">
        <v>513</v>
      </c>
      <c r="J94" s="281">
        <f>45+504</f>
        <v>549</v>
      </c>
      <c r="K94" s="281" t="s">
        <v>148</v>
      </c>
      <c r="L94" s="281" t="s">
        <v>148</v>
      </c>
      <c r="M94" s="281" t="s">
        <v>148</v>
      </c>
      <c r="N94" s="281">
        <v>3</v>
      </c>
      <c r="O94" s="221" t="s">
        <v>140</v>
      </c>
      <c r="P94" s="134"/>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t="s">
        <v>141</v>
      </c>
      <c r="BC94" s="307" t="s">
        <v>141</v>
      </c>
      <c r="BD94" s="307"/>
      <c r="BE94" s="307"/>
      <c r="BF94" s="307"/>
      <c r="BG94" s="307"/>
      <c r="BH94" s="307"/>
      <c r="BI94" s="307"/>
      <c r="BJ94" s="307"/>
      <c r="BK94" s="307"/>
      <c r="BL94" s="307"/>
      <c r="BM94" s="307"/>
      <c r="BN94" s="307"/>
      <c r="BO94" s="307"/>
      <c r="BP94" s="134"/>
      <c r="BQ94" s="119" t="s">
        <v>2166</v>
      </c>
      <c r="BR94" s="119" t="s">
        <v>514</v>
      </c>
    </row>
    <row r="95" spans="1:70" s="282" customFormat="1" ht="159.5">
      <c r="A95" s="281" t="s">
        <v>515</v>
      </c>
      <c r="B95" s="282" t="s">
        <v>488</v>
      </c>
      <c r="C95" s="119" t="s">
        <v>1808</v>
      </c>
      <c r="E95" s="298" t="s">
        <v>516</v>
      </c>
      <c r="F95" s="119" t="s">
        <v>2167</v>
      </c>
      <c r="G95" s="283" t="s">
        <v>517</v>
      </c>
      <c r="H95" s="284">
        <v>43739</v>
      </c>
      <c r="I95" s="281">
        <v>4446</v>
      </c>
      <c r="J95" s="281">
        <v>4446</v>
      </c>
      <c r="K95" s="281" t="s">
        <v>148</v>
      </c>
      <c r="L95" s="281" t="s">
        <v>148</v>
      </c>
      <c r="M95" s="281" t="s">
        <v>148</v>
      </c>
      <c r="N95" s="281">
        <v>3</v>
      </c>
      <c r="O95" s="221" t="s">
        <v>140</v>
      </c>
      <c r="P95" s="134"/>
      <c r="Q95" s="307" t="s">
        <v>141</v>
      </c>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134"/>
      <c r="BQ95" s="119" t="s">
        <v>2167</v>
      </c>
      <c r="BR95" s="119" t="s">
        <v>1809</v>
      </c>
    </row>
    <row r="96" spans="1:70" s="279" customFormat="1" ht="130.5">
      <c r="A96" s="281" t="s">
        <v>518</v>
      </c>
      <c r="B96" s="282" t="s">
        <v>488</v>
      </c>
      <c r="C96" s="178" t="s">
        <v>519</v>
      </c>
      <c r="D96" s="178"/>
      <c r="E96" s="297" t="s">
        <v>520</v>
      </c>
      <c r="F96" s="178" t="s">
        <v>521</v>
      </c>
      <c r="G96" s="283" t="s">
        <v>517</v>
      </c>
      <c r="H96" s="284">
        <v>43739</v>
      </c>
      <c r="I96" s="281">
        <v>28</v>
      </c>
      <c r="J96" s="281">
        <v>28</v>
      </c>
      <c r="K96" s="281" t="s">
        <v>148</v>
      </c>
      <c r="L96" s="281" t="s">
        <v>148</v>
      </c>
      <c r="M96" s="281" t="s">
        <v>139</v>
      </c>
      <c r="N96" s="281">
        <v>2</v>
      </c>
      <c r="O96" s="221" t="s">
        <v>140</v>
      </c>
      <c r="P96" s="274"/>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t="s">
        <v>141</v>
      </c>
      <c r="BE96" s="307"/>
      <c r="BF96" s="307"/>
      <c r="BG96" s="307"/>
      <c r="BH96" s="307"/>
      <c r="BI96" s="307"/>
      <c r="BJ96" s="307"/>
      <c r="BK96" s="307"/>
      <c r="BL96" s="307"/>
      <c r="BM96" s="307"/>
      <c r="BN96" s="307"/>
      <c r="BO96" s="307"/>
      <c r="BP96" s="274"/>
      <c r="BQ96" s="119" t="s">
        <v>522</v>
      </c>
      <c r="BR96" s="119" t="s">
        <v>1810</v>
      </c>
    </row>
    <row r="97" spans="1:70" s="279" customFormat="1" ht="130.5">
      <c r="A97" s="281" t="s">
        <v>523</v>
      </c>
      <c r="B97" s="282" t="s">
        <v>488</v>
      </c>
      <c r="C97" s="119" t="s">
        <v>524</v>
      </c>
      <c r="D97" s="282"/>
      <c r="E97" s="298" t="s">
        <v>2168</v>
      </c>
      <c r="F97" s="119" t="s">
        <v>525</v>
      </c>
      <c r="G97" s="283" t="s">
        <v>526</v>
      </c>
      <c r="H97" s="284">
        <v>43739</v>
      </c>
      <c r="I97" s="281">
        <v>25</v>
      </c>
      <c r="J97" s="281">
        <v>25</v>
      </c>
      <c r="K97" s="281" t="s">
        <v>148</v>
      </c>
      <c r="L97" s="281" t="s">
        <v>148</v>
      </c>
      <c r="M97" s="281" t="s">
        <v>148</v>
      </c>
      <c r="N97" s="281">
        <v>3</v>
      </c>
      <c r="O97" s="221" t="s">
        <v>140</v>
      </c>
      <c r="P97" s="274"/>
      <c r="Q97" s="307" t="s">
        <v>141</v>
      </c>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274"/>
      <c r="BQ97" s="119" t="s">
        <v>525</v>
      </c>
      <c r="BR97" s="119" t="s">
        <v>2169</v>
      </c>
    </row>
    <row r="98" spans="1:70" ht="116">
      <c r="A98" s="281" t="s">
        <v>527</v>
      </c>
      <c r="B98" s="17" t="s">
        <v>488</v>
      </c>
      <c r="C98" s="7" t="s">
        <v>528</v>
      </c>
      <c r="D98" s="7"/>
      <c r="E98" s="299" t="s">
        <v>2170</v>
      </c>
      <c r="F98" s="7" t="s">
        <v>529</v>
      </c>
      <c r="G98" s="215" t="s">
        <v>275</v>
      </c>
      <c r="H98" s="284">
        <v>43739</v>
      </c>
      <c r="I98" s="291">
        <v>79</v>
      </c>
      <c r="J98" s="291">
        <v>79</v>
      </c>
      <c r="K98" s="281" t="s">
        <v>148</v>
      </c>
      <c r="L98" s="281" t="s">
        <v>148</v>
      </c>
      <c r="M98" s="281" t="s">
        <v>148</v>
      </c>
      <c r="N98" s="281">
        <v>3</v>
      </c>
      <c r="O98" s="221" t="s">
        <v>140</v>
      </c>
      <c r="Q98" s="307" t="s">
        <v>141</v>
      </c>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Q98" s="7" t="s">
        <v>529</v>
      </c>
      <c r="BR98" s="7" t="s">
        <v>1811</v>
      </c>
    </row>
    <row r="99" spans="1:70" ht="130.5">
      <c r="A99" s="281" t="s">
        <v>530</v>
      </c>
      <c r="B99" s="17" t="s">
        <v>488</v>
      </c>
      <c r="C99" s="7" t="s">
        <v>531</v>
      </c>
      <c r="D99" s="7"/>
      <c r="E99" s="299" t="s">
        <v>2171</v>
      </c>
      <c r="F99" s="7" t="s">
        <v>529</v>
      </c>
      <c r="G99" s="215" t="s">
        <v>275</v>
      </c>
      <c r="H99" s="284">
        <v>43739</v>
      </c>
      <c r="I99" s="291">
        <v>20</v>
      </c>
      <c r="J99" s="291">
        <v>20</v>
      </c>
      <c r="K99" s="291" t="s">
        <v>148</v>
      </c>
      <c r="L99" s="291" t="s">
        <v>148</v>
      </c>
      <c r="M99" s="291" t="s">
        <v>148</v>
      </c>
      <c r="N99" s="291">
        <v>3</v>
      </c>
      <c r="O99" s="221" t="s">
        <v>140</v>
      </c>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307" t="s">
        <v>141</v>
      </c>
      <c r="BH99" s="307" t="s">
        <v>141</v>
      </c>
      <c r="BI99" s="307"/>
      <c r="BJ99" s="307"/>
      <c r="BK99" s="307"/>
      <c r="BL99" s="307"/>
      <c r="BM99" s="307"/>
      <c r="BN99" s="307"/>
      <c r="BO99" s="307"/>
      <c r="BQ99" s="7" t="s">
        <v>529</v>
      </c>
      <c r="BR99" s="7" t="s">
        <v>1812</v>
      </c>
    </row>
    <row r="100" spans="1:70" ht="145">
      <c r="A100" s="281" t="s">
        <v>532</v>
      </c>
      <c r="B100" s="17" t="s">
        <v>488</v>
      </c>
      <c r="C100" s="7" t="s">
        <v>533</v>
      </c>
      <c r="E100" s="299" t="s">
        <v>534</v>
      </c>
      <c r="F100" s="7" t="s">
        <v>535</v>
      </c>
      <c r="G100" s="215" t="s">
        <v>536</v>
      </c>
      <c r="H100" s="284">
        <v>43739</v>
      </c>
      <c r="I100" s="291">
        <v>20</v>
      </c>
      <c r="J100" s="291">
        <v>20</v>
      </c>
      <c r="K100" s="291" t="s">
        <v>148</v>
      </c>
      <c r="L100" s="291" t="s">
        <v>148</v>
      </c>
      <c r="M100" s="291" t="s">
        <v>148</v>
      </c>
      <c r="N100" s="291">
        <v>3</v>
      </c>
      <c r="O100" s="221" t="s">
        <v>140</v>
      </c>
      <c r="Q100" s="307"/>
      <c r="R100" s="307"/>
      <c r="S100" s="307"/>
      <c r="T100" s="307" t="s">
        <v>141</v>
      </c>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7"/>
      <c r="AZ100" s="307"/>
      <c r="BA100" s="307"/>
      <c r="BB100" s="307"/>
      <c r="BC100" s="307"/>
      <c r="BD100" s="307"/>
      <c r="BE100" s="307"/>
      <c r="BF100" s="307"/>
      <c r="BG100" s="307"/>
      <c r="BH100" s="307"/>
      <c r="BI100" s="307"/>
      <c r="BJ100" s="307"/>
      <c r="BK100" s="307"/>
      <c r="BL100" s="307"/>
      <c r="BM100" s="307"/>
      <c r="BN100" s="307"/>
      <c r="BO100" s="307"/>
      <c r="BQ100" s="7" t="s">
        <v>535</v>
      </c>
      <c r="BR100" s="7" t="s">
        <v>1813</v>
      </c>
    </row>
    <row r="101" spans="1:70" ht="101.5">
      <c r="A101" s="281" t="s">
        <v>537</v>
      </c>
      <c r="B101" s="17" t="s">
        <v>488</v>
      </c>
      <c r="C101" s="7" t="s">
        <v>2172</v>
      </c>
      <c r="E101" s="299" t="s">
        <v>2173</v>
      </c>
      <c r="F101" s="7" t="s">
        <v>529</v>
      </c>
      <c r="G101" s="215" t="s">
        <v>275</v>
      </c>
      <c r="H101" s="284">
        <v>43739</v>
      </c>
      <c r="I101" s="291">
        <v>35</v>
      </c>
      <c r="J101" s="291">
        <v>35</v>
      </c>
      <c r="K101" s="291" t="s">
        <v>148</v>
      </c>
      <c r="L101" s="291" t="s">
        <v>148</v>
      </c>
      <c r="M101" s="291" t="s">
        <v>148</v>
      </c>
      <c r="N101" s="291">
        <v>3</v>
      </c>
      <c r="O101" s="221" t="s">
        <v>140</v>
      </c>
      <c r="Q101" s="307"/>
      <c r="R101" s="307"/>
      <c r="S101" s="307"/>
      <c r="T101" s="307"/>
      <c r="U101" s="307" t="s">
        <v>141</v>
      </c>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N101" s="307"/>
      <c r="BO101" s="307"/>
      <c r="BQ101" s="7" t="s">
        <v>529</v>
      </c>
      <c r="BR101" s="7" t="s">
        <v>1814</v>
      </c>
    </row>
    <row r="102" spans="1:70" ht="101.5">
      <c r="A102" s="281" t="s">
        <v>538</v>
      </c>
      <c r="B102" s="17" t="s">
        <v>488</v>
      </c>
      <c r="C102" s="7" t="s">
        <v>539</v>
      </c>
      <c r="E102" s="299" t="s">
        <v>540</v>
      </c>
      <c r="F102" s="7" t="s">
        <v>529</v>
      </c>
      <c r="G102" s="215" t="s">
        <v>352</v>
      </c>
      <c r="H102" s="284">
        <v>43739</v>
      </c>
      <c r="I102" s="291">
        <v>109</v>
      </c>
      <c r="J102" s="291">
        <v>109</v>
      </c>
      <c r="K102" s="291" t="s">
        <v>148</v>
      </c>
      <c r="L102" s="291" t="s">
        <v>148</v>
      </c>
      <c r="M102" s="291" t="s">
        <v>148</v>
      </c>
      <c r="N102" s="291">
        <v>3</v>
      </c>
      <c r="O102" s="221" t="s">
        <v>140</v>
      </c>
      <c r="Q102" s="307" t="s">
        <v>141</v>
      </c>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Q102" s="7" t="s">
        <v>529</v>
      </c>
      <c r="BR102" s="7" t="s">
        <v>1815</v>
      </c>
    </row>
    <row r="103" spans="1:70" ht="58">
      <c r="A103" s="281" t="s">
        <v>1817</v>
      </c>
      <c r="B103" s="17" t="s">
        <v>488</v>
      </c>
      <c r="C103" s="7" t="s">
        <v>1818</v>
      </c>
      <c r="E103" s="299" t="s">
        <v>1819</v>
      </c>
      <c r="F103" s="17" t="s">
        <v>190</v>
      </c>
      <c r="G103" s="215" t="s">
        <v>411</v>
      </c>
      <c r="H103" s="284" t="s">
        <v>1820</v>
      </c>
      <c r="I103" s="313">
        <v>4</v>
      </c>
      <c r="J103" s="313">
        <v>4</v>
      </c>
      <c r="K103" s="313" t="s">
        <v>148</v>
      </c>
      <c r="L103" s="313" t="s">
        <v>1828</v>
      </c>
      <c r="M103" s="313" t="s">
        <v>139</v>
      </c>
      <c r="N103" s="313">
        <v>2</v>
      </c>
      <c r="O103" s="221" t="s">
        <v>140</v>
      </c>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Q103" s="7" t="s">
        <v>190</v>
      </c>
      <c r="BR103" s="7" t="s">
        <v>190</v>
      </c>
    </row>
    <row r="104" spans="1:70" ht="391.5">
      <c r="A104" s="281" t="s">
        <v>1823</v>
      </c>
      <c r="B104" s="17" t="s">
        <v>488</v>
      </c>
      <c r="C104" s="7" t="s">
        <v>1824</v>
      </c>
      <c r="E104" s="299" t="s">
        <v>1825</v>
      </c>
      <c r="F104" s="7" t="s">
        <v>1826</v>
      </c>
      <c r="G104" s="215" t="s">
        <v>1827</v>
      </c>
      <c r="H104" s="284">
        <v>43770</v>
      </c>
      <c r="I104" s="314">
        <v>1</v>
      </c>
      <c r="J104" s="314">
        <v>1</v>
      </c>
      <c r="K104" s="314" t="s">
        <v>148</v>
      </c>
      <c r="L104" s="314" t="s">
        <v>148</v>
      </c>
      <c r="M104" s="314" t="s">
        <v>139</v>
      </c>
      <c r="N104" s="314">
        <v>3</v>
      </c>
      <c r="O104" s="221" t="s">
        <v>140</v>
      </c>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Q104" s="7" t="s">
        <v>2174</v>
      </c>
      <c r="BR104" s="7" t="s">
        <v>1829</v>
      </c>
    </row>
    <row r="105" spans="1:70" ht="46.25" customHeight="1">
      <c r="A105" s="281" t="s">
        <v>1849</v>
      </c>
      <c r="B105" s="17" t="s">
        <v>488</v>
      </c>
      <c r="C105" s="7" t="s">
        <v>1850</v>
      </c>
      <c r="E105" s="299" t="s">
        <v>2175</v>
      </c>
      <c r="F105" s="7" t="s">
        <v>1851</v>
      </c>
      <c r="G105" s="215" t="s">
        <v>160</v>
      </c>
      <c r="H105" s="284">
        <v>43770</v>
      </c>
      <c r="I105" s="314">
        <v>5</v>
      </c>
      <c r="J105" s="314">
        <v>5</v>
      </c>
      <c r="K105" s="314" t="s">
        <v>148</v>
      </c>
      <c r="L105" s="314" t="s">
        <v>148</v>
      </c>
      <c r="M105" s="314" t="s">
        <v>139</v>
      </c>
      <c r="N105" s="314">
        <v>2</v>
      </c>
      <c r="O105" s="221" t="s">
        <v>140</v>
      </c>
      <c r="Q105" s="314"/>
      <c r="R105" s="314"/>
      <c r="S105" s="314"/>
      <c r="T105" s="314"/>
      <c r="U105" s="314"/>
      <c r="V105" s="314"/>
      <c r="W105" s="314" t="s">
        <v>141</v>
      </c>
      <c r="X105" s="314"/>
      <c r="Y105" s="314"/>
      <c r="Z105" s="314" t="s">
        <v>141</v>
      </c>
      <c r="AA105" s="314"/>
      <c r="AB105" s="314"/>
      <c r="AC105" s="314"/>
      <c r="AD105" s="314"/>
      <c r="AE105" s="314"/>
      <c r="AF105" s="314"/>
      <c r="AG105" s="314" t="s">
        <v>141</v>
      </c>
      <c r="AH105" s="314"/>
      <c r="AI105" s="314"/>
      <c r="AJ105" s="314" t="s">
        <v>141</v>
      </c>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row>
    <row r="106" spans="1:70" ht="116">
      <c r="A106" s="291"/>
      <c r="C106" s="7" t="s">
        <v>541</v>
      </c>
      <c r="D106" s="7"/>
      <c r="E106" s="242" t="s">
        <v>542</v>
      </c>
      <c r="F106" s="17" t="s">
        <v>190</v>
      </c>
      <c r="G106" s="291"/>
      <c r="H106" s="219">
        <v>43678</v>
      </c>
      <c r="I106" s="291"/>
      <c r="J106" s="291"/>
      <c r="K106" s="291"/>
      <c r="L106" s="291"/>
      <c r="M106" s="291"/>
      <c r="N106" s="291"/>
      <c r="O106" s="221" t="s">
        <v>140</v>
      </c>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Q106" s="7" t="s">
        <v>190</v>
      </c>
      <c r="BR106" s="7" t="s">
        <v>190</v>
      </c>
    </row>
    <row r="107" spans="1:70" ht="87">
      <c r="A107" s="291"/>
      <c r="C107" s="7" t="s">
        <v>543</v>
      </c>
      <c r="D107" s="7"/>
      <c r="E107" s="242" t="s">
        <v>2176</v>
      </c>
      <c r="F107" s="17" t="s">
        <v>190</v>
      </c>
      <c r="G107" s="291"/>
      <c r="H107" s="219">
        <v>43678</v>
      </c>
      <c r="I107" s="291"/>
      <c r="J107" s="291"/>
      <c r="K107" s="291"/>
      <c r="L107" s="291"/>
      <c r="M107" s="291"/>
      <c r="N107" s="291"/>
      <c r="O107" s="221" t="s">
        <v>140</v>
      </c>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Q107" s="7" t="s">
        <v>190</v>
      </c>
      <c r="BR107" s="7" t="s">
        <v>190</v>
      </c>
    </row>
    <row r="108" spans="1:70">
      <c r="A108" s="291"/>
      <c r="G108" s="291"/>
      <c r="H108" s="291"/>
      <c r="I108" s="291"/>
      <c r="J108" s="291"/>
      <c r="K108" s="291"/>
      <c r="L108" s="291"/>
      <c r="M108" s="291"/>
      <c r="N108" s="291"/>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row>
    <row r="109" spans="1:70">
      <c r="A109" s="291"/>
      <c r="G109" s="291"/>
      <c r="H109" s="291"/>
      <c r="I109" s="291"/>
      <c r="J109" s="291"/>
      <c r="K109" s="291"/>
      <c r="L109" s="291"/>
      <c r="M109" s="291"/>
      <c r="N109" s="291"/>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row>
    <row r="110" spans="1:70">
      <c r="A110" s="291"/>
      <c r="G110" s="291"/>
      <c r="H110" s="291"/>
      <c r="I110" s="291"/>
      <c r="J110" s="291"/>
      <c r="K110" s="291"/>
      <c r="L110" s="291"/>
      <c r="M110" s="291"/>
      <c r="N110" s="291"/>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row>
    <row r="111" spans="1:70">
      <c r="A111" s="291"/>
      <c r="G111" s="291"/>
      <c r="H111" s="291"/>
      <c r="I111" s="291"/>
      <c r="J111" s="291"/>
      <c r="K111" s="291"/>
      <c r="L111" s="291"/>
      <c r="M111" s="291"/>
      <c r="N111" s="291"/>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307"/>
      <c r="BA111" s="307"/>
      <c r="BB111" s="307"/>
      <c r="BC111" s="307"/>
      <c r="BD111" s="307"/>
      <c r="BE111" s="307"/>
      <c r="BF111" s="307"/>
      <c r="BG111" s="307"/>
      <c r="BH111" s="307"/>
      <c r="BI111" s="307"/>
      <c r="BJ111" s="307"/>
      <c r="BK111" s="307"/>
      <c r="BL111" s="307"/>
      <c r="BM111" s="307"/>
      <c r="BN111" s="307"/>
      <c r="BO111" s="307"/>
    </row>
    <row r="112" spans="1:70">
      <c r="A112" s="291"/>
      <c r="G112" s="291"/>
      <c r="H112" s="291"/>
      <c r="I112" s="291"/>
      <c r="J112" s="291"/>
      <c r="K112" s="291"/>
      <c r="L112" s="291"/>
      <c r="M112" s="291"/>
      <c r="N112" s="291"/>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7"/>
      <c r="AY112" s="307"/>
      <c r="AZ112" s="307"/>
      <c r="BA112" s="307"/>
      <c r="BB112" s="307"/>
      <c r="BC112" s="307"/>
      <c r="BD112" s="307"/>
      <c r="BE112" s="307"/>
      <c r="BF112" s="307"/>
      <c r="BG112" s="307"/>
      <c r="BH112" s="307"/>
      <c r="BI112" s="307"/>
      <c r="BJ112" s="307"/>
      <c r="BK112" s="307"/>
      <c r="BL112" s="307"/>
      <c r="BM112" s="307"/>
      <c r="BN112" s="307"/>
      <c r="BO112" s="307"/>
    </row>
    <row r="113" spans="1:67">
      <c r="A113" s="291"/>
      <c r="G113" s="291"/>
      <c r="H113" s="291"/>
      <c r="I113" s="291"/>
      <c r="J113" s="291"/>
      <c r="K113" s="291"/>
      <c r="L113" s="291"/>
      <c r="M113" s="291"/>
      <c r="N113" s="291"/>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7"/>
      <c r="AQ113" s="307"/>
      <c r="AR113" s="307"/>
      <c r="AS113" s="307"/>
      <c r="AT113" s="307"/>
      <c r="AU113" s="307"/>
      <c r="AV113" s="307"/>
      <c r="AW113" s="307"/>
      <c r="AX113" s="307"/>
      <c r="AY113" s="307"/>
      <c r="AZ113" s="307"/>
      <c r="BA113" s="307"/>
      <c r="BB113" s="307"/>
      <c r="BC113" s="307"/>
      <c r="BD113" s="307"/>
      <c r="BE113" s="307"/>
      <c r="BF113" s="307"/>
      <c r="BG113" s="307"/>
      <c r="BH113" s="307"/>
      <c r="BI113" s="307"/>
      <c r="BJ113" s="307"/>
      <c r="BK113" s="307"/>
      <c r="BL113" s="307"/>
      <c r="BM113" s="307"/>
      <c r="BN113" s="307"/>
      <c r="BO113" s="307"/>
    </row>
    <row r="114" spans="1:67">
      <c r="A114" s="291"/>
      <c r="G114" s="291"/>
      <c r="H114" s="291"/>
      <c r="I114" s="291"/>
      <c r="J114" s="291"/>
      <c r="K114" s="291"/>
      <c r="L114" s="291"/>
      <c r="M114" s="291"/>
      <c r="N114" s="291"/>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row>
    <row r="115" spans="1:67">
      <c r="A115" s="291"/>
      <c r="G115" s="291"/>
      <c r="H115" s="291"/>
      <c r="I115" s="291"/>
      <c r="J115" s="218"/>
      <c r="K115" s="291"/>
      <c r="L115" s="291"/>
      <c r="M115" s="291"/>
      <c r="N115" s="291"/>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c r="AY115" s="307"/>
      <c r="AZ115" s="307"/>
      <c r="BA115" s="307"/>
      <c r="BB115" s="307"/>
      <c r="BC115" s="307"/>
      <c r="BD115" s="307"/>
      <c r="BE115" s="307"/>
      <c r="BF115" s="307"/>
      <c r="BG115" s="307"/>
      <c r="BH115" s="307"/>
      <c r="BI115" s="307"/>
      <c r="BJ115" s="307"/>
      <c r="BK115" s="307"/>
      <c r="BL115" s="307"/>
      <c r="BM115" s="307"/>
      <c r="BN115" s="307"/>
      <c r="BO115" s="307"/>
    </row>
    <row r="116" spans="1:67">
      <c r="A116" s="291"/>
      <c r="G116" s="291"/>
      <c r="H116" s="291"/>
      <c r="I116" s="291"/>
      <c r="J116" s="218"/>
      <c r="K116" s="291"/>
      <c r="L116" s="291"/>
      <c r="M116" s="291"/>
      <c r="N116" s="291"/>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c r="AY116" s="307"/>
      <c r="AZ116" s="307"/>
      <c r="BA116" s="307"/>
      <c r="BB116" s="307"/>
      <c r="BC116" s="307"/>
      <c r="BD116" s="307"/>
      <c r="BE116" s="307"/>
      <c r="BF116" s="307"/>
      <c r="BG116" s="307"/>
      <c r="BH116" s="307"/>
      <c r="BI116" s="307"/>
      <c r="BJ116" s="307"/>
      <c r="BK116" s="307"/>
      <c r="BL116" s="307"/>
      <c r="BM116" s="307"/>
      <c r="BN116" s="307"/>
      <c r="BO116" s="307"/>
    </row>
    <row r="117" spans="1:67">
      <c r="A117" s="291"/>
      <c r="G117" s="291"/>
      <c r="H117" s="291"/>
      <c r="I117" s="291"/>
      <c r="J117" s="291"/>
      <c r="K117" s="291"/>
      <c r="L117" s="291"/>
      <c r="M117" s="291"/>
      <c r="N117" s="291"/>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7"/>
      <c r="AY117" s="307"/>
      <c r="AZ117" s="307"/>
      <c r="BA117" s="307"/>
      <c r="BB117" s="307"/>
      <c r="BC117" s="307"/>
      <c r="BD117" s="307"/>
      <c r="BE117" s="307"/>
      <c r="BF117" s="307"/>
      <c r="BG117" s="307"/>
      <c r="BH117" s="307"/>
      <c r="BI117" s="307"/>
      <c r="BJ117" s="307"/>
      <c r="BK117" s="307"/>
      <c r="BL117" s="307"/>
      <c r="BM117" s="307"/>
      <c r="BN117" s="307"/>
      <c r="BO117" s="307"/>
    </row>
    <row r="118" spans="1:67">
      <c r="A118" s="291"/>
      <c r="G118" s="291"/>
      <c r="H118" s="291"/>
      <c r="I118" s="291"/>
      <c r="J118" s="291"/>
      <c r="K118" s="291"/>
      <c r="L118" s="291"/>
      <c r="M118" s="291"/>
      <c r="N118" s="291"/>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c r="AP118" s="307"/>
      <c r="AQ118" s="307"/>
      <c r="AR118" s="307"/>
      <c r="AS118" s="307"/>
      <c r="AT118" s="307"/>
      <c r="AU118" s="307"/>
      <c r="AV118" s="307"/>
      <c r="AW118" s="307"/>
      <c r="AX118" s="307"/>
      <c r="AY118" s="307"/>
      <c r="AZ118" s="307"/>
      <c r="BA118" s="307"/>
      <c r="BB118" s="307"/>
      <c r="BC118" s="307"/>
      <c r="BD118" s="307"/>
      <c r="BE118" s="307"/>
      <c r="BF118" s="307"/>
      <c r="BG118" s="307"/>
      <c r="BH118" s="307"/>
      <c r="BI118" s="307"/>
      <c r="BJ118" s="307"/>
      <c r="BK118" s="307"/>
      <c r="BL118" s="307"/>
      <c r="BM118" s="307"/>
      <c r="BN118" s="307"/>
      <c r="BO118" s="307"/>
    </row>
    <row r="119" spans="1:67">
      <c r="A119" s="291"/>
      <c r="G119" s="291"/>
      <c r="H119" s="291"/>
      <c r="I119" s="291"/>
      <c r="J119" s="291"/>
      <c r="K119" s="291"/>
      <c r="L119" s="291"/>
      <c r="M119" s="291"/>
      <c r="N119" s="291"/>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c r="AY119" s="307"/>
      <c r="AZ119" s="307"/>
      <c r="BA119" s="307"/>
      <c r="BB119" s="307"/>
      <c r="BC119" s="307"/>
      <c r="BD119" s="307"/>
      <c r="BE119" s="307"/>
      <c r="BF119" s="307"/>
      <c r="BG119" s="307"/>
      <c r="BH119" s="307"/>
      <c r="BI119" s="307"/>
      <c r="BJ119" s="307"/>
      <c r="BK119" s="307"/>
      <c r="BL119" s="307"/>
      <c r="BM119" s="307"/>
      <c r="BN119" s="307"/>
      <c r="BO119" s="307"/>
    </row>
    <row r="120" spans="1:67">
      <c r="A120" s="291"/>
      <c r="G120" s="291"/>
      <c r="H120" s="291"/>
      <c r="I120" s="291"/>
      <c r="J120" s="291"/>
      <c r="K120" s="291"/>
      <c r="L120" s="291"/>
      <c r="M120" s="291"/>
      <c r="N120" s="291"/>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7"/>
      <c r="AY120" s="307"/>
      <c r="AZ120" s="307"/>
      <c r="BA120" s="307"/>
      <c r="BB120" s="307"/>
      <c r="BC120" s="307"/>
      <c r="BD120" s="307"/>
      <c r="BE120" s="307"/>
      <c r="BF120" s="307"/>
      <c r="BG120" s="307"/>
      <c r="BH120" s="307"/>
      <c r="BI120" s="307"/>
      <c r="BJ120" s="307"/>
      <c r="BK120" s="307"/>
      <c r="BL120" s="307"/>
      <c r="BM120" s="307"/>
      <c r="BN120" s="307"/>
      <c r="BO120" s="307"/>
    </row>
    <row r="121" spans="1:67">
      <c r="A121" s="291"/>
      <c r="G121" s="291"/>
      <c r="H121" s="291"/>
      <c r="I121" s="291"/>
      <c r="J121" s="291"/>
      <c r="K121" s="291"/>
      <c r="L121" s="291"/>
      <c r="M121" s="291"/>
      <c r="N121" s="291"/>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7"/>
      <c r="AY121" s="307"/>
      <c r="AZ121" s="307"/>
      <c r="BA121" s="307"/>
      <c r="BB121" s="307"/>
      <c r="BC121" s="307"/>
      <c r="BD121" s="307"/>
      <c r="BE121" s="307"/>
      <c r="BF121" s="307"/>
      <c r="BG121" s="307"/>
      <c r="BH121" s="307"/>
      <c r="BI121" s="307"/>
      <c r="BJ121" s="307"/>
      <c r="BK121" s="307"/>
      <c r="BL121" s="307"/>
      <c r="BM121" s="307"/>
      <c r="BN121" s="307"/>
      <c r="BO121" s="307"/>
    </row>
  </sheetData>
  <autoFilter ref="A3:BZ107"/>
  <mergeCells count="12">
    <mergeCell ref="BQ2:BR2"/>
    <mergeCell ref="AJ2:AN2"/>
    <mergeCell ref="A2:I2"/>
    <mergeCell ref="K2:N2"/>
    <mergeCell ref="Q2:V2"/>
    <mergeCell ref="W2:AC2"/>
    <mergeCell ref="AD2:AH2"/>
    <mergeCell ref="AO2:AQ2"/>
    <mergeCell ref="AS2:AT2"/>
    <mergeCell ref="AU2:AY2"/>
    <mergeCell ref="BA2:BH2"/>
    <mergeCell ref="BL2:BN2"/>
  </mergeCells>
  <phoneticPr fontId="45" type="noConversion"/>
  <conditionalFormatting sqref="Q1:BO1048576">
    <cfRule type="cellIs" dxfId="10" priority="11" operator="equal">
      <formula>"x"</formula>
    </cfRule>
  </conditionalFormatting>
  <conditionalFormatting sqref="O85:O92 O1:O55 O57:O81 O108:O1048576">
    <cfRule type="expression" dxfId="9" priority="8">
      <formula>N1=3</formula>
    </cfRule>
    <cfRule type="expression" dxfId="8" priority="9">
      <formula>N1=2</formula>
    </cfRule>
    <cfRule type="expression" dxfId="7" priority="10">
      <formula>N1&lt;2</formula>
    </cfRule>
  </conditionalFormatting>
  <conditionalFormatting sqref="O84">
    <cfRule type="expression" dxfId="6" priority="5">
      <formula>N84=3</formula>
    </cfRule>
    <cfRule type="expression" dxfId="5" priority="6">
      <formula>N84=2</formula>
    </cfRule>
    <cfRule type="expression" dxfId="4" priority="7">
      <formula>N84&lt;2</formula>
    </cfRule>
  </conditionalFormatting>
  <conditionalFormatting sqref="O93:O107">
    <cfRule type="expression" dxfId="3" priority="2">
      <formula>N93=3</formula>
    </cfRule>
    <cfRule type="expression" dxfId="2" priority="3">
      <formula>N93=2</formula>
    </cfRule>
    <cfRule type="expression" dxfId="1" priority="4">
      <formula>N93&lt;2</formula>
    </cfRule>
  </conditionalFormatting>
  <hyperlinks>
    <hyperlink ref="C4" r:id="rId1"/>
    <hyperlink ref="C5" r:id="rId2"/>
    <hyperlink ref="C6" r:id="rId3"/>
    <hyperlink ref="C7" r:id="rId4"/>
    <hyperlink ref="C8" r:id="rId5"/>
    <hyperlink ref="C9" r:id="rId6" display="ENA Joint Gas Network stakeholder enegagement (Cadent, National Grid, NGN, SGN, W&amp;W"/>
    <hyperlink ref="C10" r:id="rId7"/>
    <hyperlink ref="C11" r:id="rId8"/>
    <hyperlink ref="C12" r:id="rId9" display="https://cadentgasltd.sharepoint.com/sites/CandP/Stakehol/GD2RegStrategy/GD2 Strategy/Forms/AllItems.aspx?id=%2Fsites%2FCandP%2FStakehol%2FGD2RegStrategy%2FGD2%20Strategy%2F11%20RIIO2%20Engagement%20Project%20Area%2F17%20Final%20Reports%2FHistorical%20engagement%2FHave%20your%20say%20consultations&amp;viewid=00000000%2D0000%2D0000%2D0000%2D000000000000"/>
    <hyperlink ref="C13" r:id="rId10"/>
    <hyperlink ref="C15" r:id="rId11"/>
    <hyperlink ref="C17" r:id="rId12"/>
    <hyperlink ref="C16"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30" r:id="rId25"/>
    <hyperlink ref="C31" r:id="rId26"/>
    <hyperlink ref="C29" r:id="rId27"/>
    <hyperlink ref="C32" r:id="rId28"/>
    <hyperlink ref="C33" r:id="rId29"/>
    <hyperlink ref="C34" r:id="rId30"/>
    <hyperlink ref="C35" r:id="rId31"/>
    <hyperlink ref="C37" r:id="rId32"/>
  </hyperlinks>
  <pageMargins left="0.7" right="0.7" top="0.75" bottom="0.75" header="0.3" footer="0.3"/>
  <pageSetup paperSize="9" orientation="portrait"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workbookViewId="0">
      <pane xSplit="2" ySplit="3" topLeftCell="AC4" activePane="bottomRight" state="frozen"/>
      <selection pane="topRight" activeCell="C1" sqref="C1"/>
      <selection pane="bottomLeft" activeCell="A4" sqref="A4"/>
      <selection pane="bottomRight" activeCell="BF4" sqref="BF4"/>
    </sheetView>
  </sheetViews>
  <sheetFormatPr defaultColWidth="8.81640625" defaultRowHeight="14.5"/>
  <cols>
    <col min="1" max="1" width="30.36328125" customWidth="1"/>
    <col min="2" max="2" width="13" customWidth="1"/>
  </cols>
  <sheetData>
    <row r="1" spans="1:52">
      <c r="A1" s="354" t="s">
        <v>70</v>
      </c>
      <c r="B1" s="355" t="s">
        <v>1757</v>
      </c>
      <c r="C1" s="356" t="s">
        <v>1758</v>
      </c>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row>
    <row r="2" spans="1:52" ht="43.5">
      <c r="A2" s="354"/>
      <c r="B2" s="355"/>
      <c r="C2" s="346" t="s">
        <v>57</v>
      </c>
      <c r="D2" s="346"/>
      <c r="E2" s="346"/>
      <c r="F2" s="346"/>
      <c r="G2" s="346"/>
      <c r="H2" s="346"/>
      <c r="I2" s="347" t="s">
        <v>58</v>
      </c>
      <c r="J2" s="347"/>
      <c r="K2" s="347"/>
      <c r="L2" s="347"/>
      <c r="M2" s="347"/>
      <c r="N2" s="347"/>
      <c r="O2" s="347"/>
      <c r="P2" s="348" t="s">
        <v>59</v>
      </c>
      <c r="Q2" s="348"/>
      <c r="R2" s="348"/>
      <c r="S2" s="348"/>
      <c r="T2" s="348"/>
      <c r="U2" s="187" t="s">
        <v>60</v>
      </c>
      <c r="V2" s="342" t="s">
        <v>61</v>
      </c>
      <c r="W2" s="343"/>
      <c r="X2" s="343"/>
      <c r="Y2" s="343"/>
      <c r="Z2" s="343"/>
      <c r="AA2" s="349" t="s">
        <v>62</v>
      </c>
      <c r="AB2" s="349"/>
      <c r="AC2" s="349"/>
      <c r="AD2" s="188" t="s">
        <v>63</v>
      </c>
      <c r="AE2" s="350" t="s">
        <v>64</v>
      </c>
      <c r="AF2" s="350"/>
      <c r="AG2" s="351" t="s">
        <v>65</v>
      </c>
      <c r="AH2" s="351"/>
      <c r="AI2" s="351"/>
      <c r="AJ2" s="351"/>
      <c r="AK2" s="351"/>
      <c r="AL2" s="189" t="s">
        <v>66</v>
      </c>
      <c r="AM2" s="352"/>
      <c r="AN2" s="352"/>
      <c r="AO2" s="352"/>
      <c r="AP2" s="352"/>
      <c r="AQ2" s="352"/>
      <c r="AR2" s="352"/>
      <c r="AS2" s="352"/>
      <c r="AT2" s="352"/>
      <c r="AU2" s="306"/>
      <c r="AV2" s="190"/>
      <c r="AW2" s="191" t="s">
        <v>67</v>
      </c>
      <c r="AX2" s="353" t="s">
        <v>68</v>
      </c>
      <c r="AY2" s="353"/>
      <c r="AZ2" s="353"/>
    </row>
    <row r="3" spans="1:52" ht="72.5">
      <c r="A3" s="354"/>
      <c r="B3" s="355"/>
      <c r="C3" s="213" t="s">
        <v>84</v>
      </c>
      <c r="D3" s="213" t="s">
        <v>85</v>
      </c>
      <c r="E3" s="213" t="s">
        <v>86</v>
      </c>
      <c r="F3" s="213" t="s">
        <v>87</v>
      </c>
      <c r="G3" s="213" t="s">
        <v>88</v>
      </c>
      <c r="H3" s="213" t="s">
        <v>89</v>
      </c>
      <c r="I3" s="193" t="s">
        <v>90</v>
      </c>
      <c r="J3" s="193" t="s">
        <v>91</v>
      </c>
      <c r="K3" s="193" t="s">
        <v>92</v>
      </c>
      <c r="L3" s="193" t="s">
        <v>93</v>
      </c>
      <c r="M3" s="193" t="s">
        <v>94</v>
      </c>
      <c r="N3" s="193" t="s">
        <v>95</v>
      </c>
      <c r="O3" s="194" t="s">
        <v>96</v>
      </c>
      <c r="P3" s="195" t="s">
        <v>97</v>
      </c>
      <c r="Q3" s="195" t="s">
        <v>98</v>
      </c>
      <c r="R3" s="195" t="s">
        <v>99</v>
      </c>
      <c r="S3" s="195" t="s">
        <v>100</v>
      </c>
      <c r="T3" s="196" t="s">
        <v>101</v>
      </c>
      <c r="U3" s="197" t="s">
        <v>102</v>
      </c>
      <c r="V3" s="198" t="s">
        <v>103</v>
      </c>
      <c r="W3" s="198" t="s">
        <v>104</v>
      </c>
      <c r="X3" s="198" t="s">
        <v>105</v>
      </c>
      <c r="Y3" s="198" t="s">
        <v>106</v>
      </c>
      <c r="Z3" s="199" t="s">
        <v>107</v>
      </c>
      <c r="AA3" s="200" t="s">
        <v>108</v>
      </c>
      <c r="AB3" s="200" t="s">
        <v>109</v>
      </c>
      <c r="AC3" s="201" t="s">
        <v>110</v>
      </c>
      <c r="AD3" s="202" t="s">
        <v>63</v>
      </c>
      <c r="AE3" s="203" t="s">
        <v>111</v>
      </c>
      <c r="AF3" s="204" t="s">
        <v>112</v>
      </c>
      <c r="AG3" s="205" t="s">
        <v>113</v>
      </c>
      <c r="AH3" s="205" t="s">
        <v>114</v>
      </c>
      <c r="AI3" s="205" t="s">
        <v>115</v>
      </c>
      <c r="AJ3" s="205" t="s">
        <v>116</v>
      </c>
      <c r="AK3" s="206" t="s">
        <v>117</v>
      </c>
      <c r="AL3" s="202" t="s">
        <v>66</v>
      </c>
      <c r="AM3" s="207" t="s">
        <v>118</v>
      </c>
      <c r="AN3" s="207" t="s">
        <v>119</v>
      </c>
      <c r="AO3" s="207" t="s">
        <v>120</v>
      </c>
      <c r="AP3" s="207" t="s">
        <v>121</v>
      </c>
      <c r="AQ3" s="207" t="s">
        <v>122</v>
      </c>
      <c r="AR3" s="207" t="s">
        <v>123</v>
      </c>
      <c r="AS3" s="207" t="s">
        <v>124</v>
      </c>
      <c r="AT3" s="207" t="s">
        <v>125</v>
      </c>
      <c r="AU3" s="207" t="s">
        <v>126</v>
      </c>
      <c r="AV3" s="208" t="s">
        <v>127</v>
      </c>
      <c r="AW3" s="209" t="s">
        <v>128</v>
      </c>
      <c r="AX3" s="210" t="s">
        <v>129</v>
      </c>
      <c r="AY3" s="210" t="s">
        <v>130</v>
      </c>
      <c r="AZ3" s="211" t="s">
        <v>131</v>
      </c>
    </row>
    <row r="4" spans="1:52">
      <c r="A4" t="s">
        <v>136</v>
      </c>
      <c r="B4" s="311">
        <f>SUMIF('Engagement index'!$B:$B,'Totals by phase'!A4,'Engagement index'!$J:$J)</f>
        <v>3580</v>
      </c>
      <c r="C4">
        <f>COUNTIFS('Engagement index'!$B:$B,'Totals by phase'!$A4,'Engagement index'!Q:Q,"x")</f>
        <v>3</v>
      </c>
      <c r="D4">
        <f>COUNTIFS('Engagement index'!$B:$B,'Totals by phase'!$A4,'Engagement index'!R:R,"x")</f>
        <v>1</v>
      </c>
      <c r="E4">
        <f>COUNTIFS('Engagement index'!$B:$B,'Totals by phase'!$A4,'Engagement index'!S:S,"x")</f>
        <v>1</v>
      </c>
      <c r="F4">
        <f>COUNTIFS('Engagement index'!$B:$B,'Totals by phase'!$A4,'Engagement index'!T:T,"x")</f>
        <v>0</v>
      </c>
      <c r="G4">
        <f>COUNTIFS('Engagement index'!$B:$B,'Totals by phase'!$A4,'Engagement index'!U:U,"x")</f>
        <v>0</v>
      </c>
      <c r="H4">
        <f>COUNTIFS('Engagement index'!$B:$B,'Totals by phase'!$A4,'Engagement index'!V:V,"x")</f>
        <v>0</v>
      </c>
      <c r="I4">
        <f>COUNTIFS('Engagement index'!$B:$B,'Totals by phase'!$A4,'Engagement index'!W:W,"x")</f>
        <v>5</v>
      </c>
      <c r="J4">
        <f>COUNTIFS('Engagement index'!$B:$B,'Totals by phase'!$A4,'Engagement index'!X:X,"x")</f>
        <v>6</v>
      </c>
      <c r="K4">
        <f>COUNTIFS('Engagement index'!$B:$B,'Totals by phase'!$A4,'Engagement index'!Y:Y,"x")</f>
        <v>7</v>
      </c>
      <c r="L4">
        <f>COUNTIFS('Engagement index'!$B:$B,'Totals by phase'!$A4,'Engagement index'!Z:Z,"x")</f>
        <v>1</v>
      </c>
      <c r="M4">
        <f>COUNTIFS('Engagement index'!$B:$B,'Totals by phase'!$A4,'Engagement index'!AA:AA,"x")</f>
        <v>4</v>
      </c>
      <c r="N4">
        <f>COUNTIFS('Engagement index'!$B:$B,'Totals by phase'!$A4,'Engagement index'!AB:AB,"x")</f>
        <v>1</v>
      </c>
      <c r="O4">
        <f>COUNTIFS('Engagement index'!$B:$B,'Totals by phase'!$A4,'Engagement index'!AC:AC,"x")</f>
        <v>0</v>
      </c>
      <c r="P4">
        <f>COUNTIFS('Engagement index'!$B:$B,'Totals by phase'!$A4,'Engagement index'!AD:AD,"x")</f>
        <v>5</v>
      </c>
      <c r="Q4">
        <f>COUNTIFS('Engagement index'!$B:$B,'Totals by phase'!$A4,'Engagement index'!AE:AE,"x")</f>
        <v>5</v>
      </c>
      <c r="R4">
        <f>COUNTIFS('Engagement index'!$B:$B,'Totals by phase'!$A4,'Engagement index'!AF:AF,"x")</f>
        <v>5</v>
      </c>
      <c r="S4">
        <f>COUNTIFS('Engagement index'!$B:$B,'Totals by phase'!$A4,'Engagement index'!AG:AG,"x")</f>
        <v>6</v>
      </c>
      <c r="T4">
        <f>COUNTIFS('Engagement index'!$B:$B,'Totals by phase'!$A4,'Engagement index'!AH:AH,"x")</f>
        <v>1</v>
      </c>
      <c r="U4">
        <f>COUNTIFS('Engagement index'!$B:$B,'Totals by phase'!$A4,'Engagement index'!AI:AI,"x")</f>
        <v>0</v>
      </c>
      <c r="V4">
        <f>COUNTIFS('Engagement index'!$B:$B,'Totals by phase'!$A4,'Engagement index'!AJ:AJ,"x")</f>
        <v>2</v>
      </c>
      <c r="W4">
        <f>COUNTIFS('Engagement index'!$B:$B,'Totals by phase'!$A4,'Engagement index'!AK:AK,"x")</f>
        <v>2</v>
      </c>
      <c r="X4">
        <f>COUNTIFS('Engagement index'!$B:$B,'Totals by phase'!$A4,'Engagement index'!AL:AL,"x")</f>
        <v>3</v>
      </c>
      <c r="Y4">
        <f>COUNTIFS('Engagement index'!$B:$B,'Totals by phase'!$A4,'Engagement index'!AM:AM,"x")</f>
        <v>0</v>
      </c>
      <c r="Z4">
        <f>COUNTIFS('Engagement index'!$B:$B,'Totals by phase'!$A4,'Engagement index'!AN:AN,"x")</f>
        <v>0</v>
      </c>
      <c r="AA4">
        <f>COUNTIFS('Engagement index'!$B:$B,'Totals by phase'!$A4,'Engagement index'!AO:AO,"x")</f>
        <v>2</v>
      </c>
      <c r="AB4">
        <f>COUNTIFS('Engagement index'!$B:$B,'Totals by phase'!$A4,'Engagement index'!AP:AP,"x")</f>
        <v>2</v>
      </c>
      <c r="AC4">
        <f>COUNTIFS('Engagement index'!$B:$B,'Totals by phase'!$A4,'Engagement index'!AQ:AQ,"x")</f>
        <v>2</v>
      </c>
      <c r="AD4">
        <f>COUNTIFS('Engagement index'!$B:$B,'Totals by phase'!$A4,'Engagement index'!AR:AR,"x")</f>
        <v>1</v>
      </c>
      <c r="AE4">
        <f>COUNTIFS('Engagement index'!$B:$B,'Totals by phase'!$A4,'Engagement index'!AS:AS,"x")</f>
        <v>5</v>
      </c>
      <c r="AF4">
        <f>COUNTIFS('Engagement index'!$B:$B,'Totals by phase'!$A4,'Engagement index'!AT:AT,"x")</f>
        <v>8</v>
      </c>
      <c r="AG4">
        <f>COUNTIFS('Engagement index'!$B:$B,'Totals by phase'!$A4,'Engagement index'!AU:AU,"x")</f>
        <v>4</v>
      </c>
      <c r="AH4">
        <f>COUNTIFS('Engagement index'!$B:$B,'Totals by phase'!$A4,'Engagement index'!AV:AV,"x")</f>
        <v>7</v>
      </c>
      <c r="AI4">
        <f>COUNTIFS('Engagement index'!$B:$B,'Totals by phase'!$A4,'Engagement index'!AW:AW,"x")</f>
        <v>9</v>
      </c>
      <c r="AJ4">
        <f>COUNTIFS('Engagement index'!$B:$B,'Totals by phase'!$A4,'Engagement index'!AX:AX,"x")</f>
        <v>7</v>
      </c>
      <c r="AK4">
        <f>COUNTIFS('Engagement index'!$B:$B,'Totals by phase'!$A4,'Engagement index'!AY:AY,"x")</f>
        <v>0</v>
      </c>
      <c r="AL4">
        <f>COUNTIFS('Engagement index'!$B:$B,'Totals by phase'!$A4,'Engagement index'!AZ:AZ,"x")</f>
        <v>1</v>
      </c>
      <c r="AM4">
        <f>COUNTIFS('Engagement index'!$B:$B,'Totals by phase'!$A4,'Engagement index'!BA:BA,"x")</f>
        <v>0</v>
      </c>
      <c r="AN4">
        <f>COUNTIFS('Engagement index'!$B:$B,'Totals by phase'!$A4,'Engagement index'!BB:BB,"x")</f>
        <v>0</v>
      </c>
      <c r="AO4">
        <f>COUNTIFS('Engagement index'!$B:$B,'Totals by phase'!$A4,'Engagement index'!BC:BC,"x")</f>
        <v>0</v>
      </c>
      <c r="AP4">
        <f>COUNTIFS('Engagement index'!$B:$B,'Totals by phase'!$A4,'Engagement index'!BD:BD,"x")</f>
        <v>1</v>
      </c>
      <c r="AQ4">
        <f>COUNTIFS('Engagement index'!$B:$B,'Totals by phase'!$A4,'Engagement index'!BE:BE,"x")</f>
        <v>1</v>
      </c>
      <c r="AR4">
        <f>COUNTIFS('Engagement index'!$B:$B,'Totals by phase'!$A4,'Engagement index'!BF:BF,"x")</f>
        <v>0</v>
      </c>
      <c r="AS4">
        <f>COUNTIFS('Engagement index'!$B:$B,'Totals by phase'!$A4,'Engagement index'!BG:BG,"x")</f>
        <v>0</v>
      </c>
      <c r="AT4">
        <f>COUNTIFS('Engagement index'!$B:$B,'Totals by phase'!$A4,'Engagement index'!BH:BH,"x")</f>
        <v>1</v>
      </c>
      <c r="AU4">
        <f>COUNTIFS('Engagement index'!$B:$B,'Totals by phase'!$A4,'Engagement index'!BI:BI,"x")</f>
        <v>0</v>
      </c>
      <c r="AV4">
        <f>COUNTIFS('Engagement index'!$B:$B,'Totals by phase'!$A4,'Engagement index'!BJ:BJ,"x")</f>
        <v>3</v>
      </c>
      <c r="AW4">
        <f>COUNTIFS('Engagement index'!$B:$B,'Totals by phase'!$A4,'Engagement index'!BK:BK,"x")</f>
        <v>1</v>
      </c>
      <c r="AX4">
        <f>COUNTIFS('Engagement index'!$B:$B,'Totals by phase'!$A4,'Engagement index'!BL:BL,"x")</f>
        <v>1</v>
      </c>
      <c r="AY4">
        <f>COUNTIFS('Engagement index'!$B:$B,'Totals by phase'!$A4,'Engagement index'!BM:BM,"x")</f>
        <v>0</v>
      </c>
      <c r="AZ4">
        <f>COUNTIFS('Engagement index'!$B:$B,'Totals by phase'!$A4,'Engagement index'!BN:BN,"x")</f>
        <v>0</v>
      </c>
    </row>
    <row r="5" spans="1:52">
      <c r="A5" t="s">
        <v>232</v>
      </c>
      <c r="B5" s="311">
        <f>SUMIF('Engagement index'!$B:$B,'Totals by phase'!A5,'Engagement index'!$J:$J)</f>
        <v>83972</v>
      </c>
      <c r="C5">
        <f>COUNTIFS('Engagement index'!$B:$B,'Totals by phase'!$A5,'Engagement index'!Q:Q,"x")</f>
        <v>5</v>
      </c>
      <c r="D5">
        <f>COUNTIFS('Engagement index'!$B:$B,'Totals by phase'!$A5,'Engagement index'!R:R,"x")</f>
        <v>1</v>
      </c>
      <c r="E5">
        <f>COUNTIFS('Engagement index'!$B:$B,'Totals by phase'!$A5,'Engagement index'!S:S,"x")</f>
        <v>0</v>
      </c>
      <c r="F5">
        <f>COUNTIFS('Engagement index'!$B:$B,'Totals by phase'!$A5,'Engagement index'!T:T,"x")</f>
        <v>0</v>
      </c>
      <c r="G5">
        <f>COUNTIFS('Engagement index'!$B:$B,'Totals by phase'!$A5,'Engagement index'!U:U,"x")</f>
        <v>0</v>
      </c>
      <c r="H5">
        <f>COUNTIFS('Engagement index'!$B:$B,'Totals by phase'!$A5,'Engagement index'!V:V,"x")</f>
        <v>0</v>
      </c>
      <c r="I5">
        <f>COUNTIFS('Engagement index'!$B:$B,'Totals by phase'!$A5,'Engagement index'!W:W,"x")</f>
        <v>0</v>
      </c>
      <c r="J5">
        <f>COUNTIFS('Engagement index'!$B:$B,'Totals by phase'!$A5,'Engagement index'!X:X,"x")</f>
        <v>0</v>
      </c>
      <c r="K5">
        <f>COUNTIFS('Engagement index'!$B:$B,'Totals by phase'!$A5,'Engagement index'!Y:Y,"x")</f>
        <v>0</v>
      </c>
      <c r="L5">
        <f>COUNTIFS('Engagement index'!$B:$B,'Totals by phase'!$A5,'Engagement index'!Z:Z,"x")</f>
        <v>0</v>
      </c>
      <c r="M5">
        <f>COUNTIFS('Engagement index'!$B:$B,'Totals by phase'!$A5,'Engagement index'!AA:AA,"x")</f>
        <v>0</v>
      </c>
      <c r="N5">
        <f>COUNTIFS('Engagement index'!$B:$B,'Totals by phase'!$A5,'Engagement index'!AB:AB,"x")</f>
        <v>0</v>
      </c>
      <c r="O5">
        <f>COUNTIFS('Engagement index'!$B:$B,'Totals by phase'!$A5,'Engagement index'!AC:AC,"x")</f>
        <v>0</v>
      </c>
      <c r="P5">
        <f>COUNTIFS('Engagement index'!$B:$B,'Totals by phase'!$A5,'Engagement index'!AD:AD,"x")</f>
        <v>0</v>
      </c>
      <c r="Q5">
        <f>COUNTIFS('Engagement index'!$B:$B,'Totals by phase'!$A5,'Engagement index'!AE:AE,"x")</f>
        <v>0</v>
      </c>
      <c r="R5">
        <f>COUNTIFS('Engagement index'!$B:$B,'Totals by phase'!$A5,'Engagement index'!AF:AF,"x")</f>
        <v>0</v>
      </c>
      <c r="S5">
        <f>COUNTIFS('Engagement index'!$B:$B,'Totals by phase'!$A5,'Engagement index'!AG:AG,"x")</f>
        <v>0</v>
      </c>
      <c r="T5">
        <f>COUNTIFS('Engagement index'!$B:$B,'Totals by phase'!$A5,'Engagement index'!AH:AH,"x")</f>
        <v>0</v>
      </c>
      <c r="U5">
        <f>COUNTIFS('Engagement index'!$B:$B,'Totals by phase'!$A5,'Engagement index'!AI:AI,"x")</f>
        <v>0</v>
      </c>
      <c r="V5">
        <f>COUNTIFS('Engagement index'!$B:$B,'Totals by phase'!$A5,'Engagement index'!AJ:AJ,"x")</f>
        <v>0</v>
      </c>
      <c r="W5">
        <f>COUNTIFS('Engagement index'!$B:$B,'Totals by phase'!$A5,'Engagement index'!AK:AK,"x")</f>
        <v>0</v>
      </c>
      <c r="X5">
        <f>COUNTIFS('Engagement index'!$B:$B,'Totals by phase'!$A5,'Engagement index'!AL:AL,"x")</f>
        <v>0</v>
      </c>
      <c r="Y5">
        <f>COUNTIFS('Engagement index'!$B:$B,'Totals by phase'!$A5,'Engagement index'!AM:AM,"x")</f>
        <v>0</v>
      </c>
      <c r="Z5">
        <f>COUNTIFS('Engagement index'!$B:$B,'Totals by phase'!$A5,'Engagement index'!AN:AN,"x")</f>
        <v>0</v>
      </c>
      <c r="AA5">
        <f>COUNTIFS('Engagement index'!$B:$B,'Totals by phase'!$A5,'Engagement index'!AO:AO,"x")</f>
        <v>0</v>
      </c>
      <c r="AB5">
        <f>COUNTIFS('Engagement index'!$B:$B,'Totals by phase'!$A5,'Engagement index'!AP:AP,"x")</f>
        <v>0</v>
      </c>
      <c r="AC5">
        <f>COUNTIFS('Engagement index'!$B:$B,'Totals by phase'!$A5,'Engagement index'!AQ:AQ,"x")</f>
        <v>0</v>
      </c>
      <c r="AD5">
        <f>COUNTIFS('Engagement index'!$B:$B,'Totals by phase'!$A5,'Engagement index'!AR:AR,"x")</f>
        <v>0</v>
      </c>
      <c r="AE5">
        <f>COUNTIFS('Engagement index'!$B:$B,'Totals by phase'!$A5,'Engagement index'!AS:AS,"x")</f>
        <v>0</v>
      </c>
      <c r="AF5">
        <f>COUNTIFS('Engagement index'!$B:$B,'Totals by phase'!$A5,'Engagement index'!AT:AT,"x")</f>
        <v>0</v>
      </c>
      <c r="AG5">
        <f>COUNTIFS('Engagement index'!$B:$B,'Totals by phase'!$A5,'Engagement index'!AU:AU,"x")</f>
        <v>0</v>
      </c>
      <c r="AH5">
        <f>COUNTIFS('Engagement index'!$B:$B,'Totals by phase'!$A5,'Engagement index'!AV:AV,"x")</f>
        <v>0</v>
      </c>
      <c r="AI5">
        <f>COUNTIFS('Engagement index'!$B:$B,'Totals by phase'!$A5,'Engagement index'!AW:AW,"x")</f>
        <v>0</v>
      </c>
      <c r="AJ5">
        <f>COUNTIFS('Engagement index'!$B:$B,'Totals by phase'!$A5,'Engagement index'!AX:AX,"x")</f>
        <v>0</v>
      </c>
      <c r="AK5">
        <f>COUNTIFS('Engagement index'!$B:$B,'Totals by phase'!$A5,'Engagement index'!AY:AY,"x")</f>
        <v>0</v>
      </c>
      <c r="AL5">
        <f>COUNTIFS('Engagement index'!$B:$B,'Totals by phase'!$A5,'Engagement index'!AZ:AZ,"x")</f>
        <v>0</v>
      </c>
      <c r="AM5">
        <f>COUNTIFS('Engagement index'!$B:$B,'Totals by phase'!$A5,'Engagement index'!BA:BA,"x")</f>
        <v>0</v>
      </c>
      <c r="AN5">
        <f>COUNTIFS('Engagement index'!$B:$B,'Totals by phase'!$A5,'Engagement index'!BB:BB,"x")</f>
        <v>0</v>
      </c>
      <c r="AO5">
        <f>COUNTIFS('Engagement index'!$B:$B,'Totals by phase'!$A5,'Engagement index'!BC:BC,"x")</f>
        <v>0</v>
      </c>
      <c r="AP5">
        <f>COUNTIFS('Engagement index'!$B:$B,'Totals by phase'!$A5,'Engagement index'!BD:BD,"x")</f>
        <v>0</v>
      </c>
      <c r="AQ5">
        <f>COUNTIFS('Engagement index'!$B:$B,'Totals by phase'!$A5,'Engagement index'!BE:BE,"x")</f>
        <v>0</v>
      </c>
      <c r="AR5">
        <f>COUNTIFS('Engagement index'!$B:$B,'Totals by phase'!$A5,'Engagement index'!BF:BF,"x")</f>
        <v>0</v>
      </c>
      <c r="AS5">
        <f>COUNTIFS('Engagement index'!$B:$B,'Totals by phase'!$A5,'Engagement index'!BG:BG,"x")</f>
        <v>0</v>
      </c>
      <c r="AT5">
        <f>COUNTIFS('Engagement index'!$B:$B,'Totals by phase'!$A5,'Engagement index'!BH:BH,"x")</f>
        <v>0</v>
      </c>
      <c r="AU5">
        <f>COUNTIFS('Engagement index'!$B:$B,'Totals by phase'!$A5,'Engagement index'!BI:BI,"x")</f>
        <v>0</v>
      </c>
      <c r="AV5">
        <f>COUNTIFS('Engagement index'!$B:$B,'Totals by phase'!$A5,'Engagement index'!BJ:BJ,"x")</f>
        <v>0</v>
      </c>
      <c r="AW5">
        <f>COUNTIFS('Engagement index'!$B:$B,'Totals by phase'!$A5,'Engagement index'!BK:BK,"x")</f>
        <v>0</v>
      </c>
      <c r="AX5">
        <f>COUNTIFS('Engagement index'!$B:$B,'Totals by phase'!$A5,'Engagement index'!BL:BL,"x")</f>
        <v>0</v>
      </c>
      <c r="AY5">
        <f>COUNTIFS('Engagement index'!$B:$B,'Totals by phase'!$A5,'Engagement index'!BM:BM,"x")</f>
        <v>0</v>
      </c>
      <c r="AZ5">
        <f>COUNTIFS('Engagement index'!$B:$B,'Totals by phase'!$A5,'Engagement index'!BN:BN,"x")</f>
        <v>0</v>
      </c>
    </row>
    <row r="6" spans="1:52">
      <c r="A6" t="s">
        <v>263</v>
      </c>
      <c r="B6" s="311">
        <f>SUMIF('Engagement index'!$B:$B,'Totals by phase'!A6,'Engagement index'!$J:$J)</f>
        <v>5113</v>
      </c>
      <c r="C6">
        <f>COUNTIFS('Engagement index'!$B:$B,'Totals by phase'!$A6,'Engagement index'!Q:Q,"x")</f>
        <v>4</v>
      </c>
      <c r="D6">
        <f>COUNTIFS('Engagement index'!$B:$B,'Totals by phase'!$A6,'Engagement index'!R:R,"x")</f>
        <v>3</v>
      </c>
      <c r="E6">
        <f>COUNTIFS('Engagement index'!$B:$B,'Totals by phase'!$A6,'Engagement index'!S:S,"x")</f>
        <v>0</v>
      </c>
      <c r="F6">
        <f>COUNTIFS('Engagement index'!$B:$B,'Totals by phase'!$A6,'Engagement index'!T:T,"x")</f>
        <v>4</v>
      </c>
      <c r="G6">
        <f>COUNTIFS('Engagement index'!$B:$B,'Totals by phase'!$A6,'Engagement index'!U:U,"x")</f>
        <v>3</v>
      </c>
      <c r="H6">
        <f>COUNTIFS('Engagement index'!$B:$B,'Totals by phase'!$A6,'Engagement index'!V:V,"x")</f>
        <v>3</v>
      </c>
      <c r="I6">
        <f>COUNTIFS('Engagement index'!$B:$B,'Totals by phase'!$A6,'Engagement index'!W:W,"x")</f>
        <v>2</v>
      </c>
      <c r="J6">
        <f>COUNTIFS('Engagement index'!$B:$B,'Totals by phase'!$A6,'Engagement index'!X:X,"x")</f>
        <v>2</v>
      </c>
      <c r="K6">
        <f>COUNTIFS('Engagement index'!$B:$B,'Totals by phase'!$A6,'Engagement index'!Y:Y,"x")</f>
        <v>2</v>
      </c>
      <c r="L6">
        <f>COUNTIFS('Engagement index'!$B:$B,'Totals by phase'!$A6,'Engagement index'!Z:Z,"x")</f>
        <v>5</v>
      </c>
      <c r="M6">
        <f>COUNTIFS('Engagement index'!$B:$B,'Totals by phase'!$A6,'Engagement index'!AA:AA,"x")</f>
        <v>3</v>
      </c>
      <c r="N6">
        <f>COUNTIFS('Engagement index'!$B:$B,'Totals by phase'!$A6,'Engagement index'!AB:AB,"x")</f>
        <v>4</v>
      </c>
      <c r="O6">
        <f>COUNTIFS('Engagement index'!$B:$B,'Totals by phase'!$A6,'Engagement index'!AC:AC,"x")</f>
        <v>0</v>
      </c>
      <c r="P6">
        <f>COUNTIFS('Engagement index'!$B:$B,'Totals by phase'!$A6,'Engagement index'!AD:AD,"x")</f>
        <v>3</v>
      </c>
      <c r="Q6">
        <f>COUNTIFS('Engagement index'!$B:$B,'Totals by phase'!$A6,'Engagement index'!AE:AE,"x")</f>
        <v>0</v>
      </c>
      <c r="R6">
        <f>COUNTIFS('Engagement index'!$B:$B,'Totals by phase'!$A6,'Engagement index'!AF:AF,"x")</f>
        <v>1</v>
      </c>
      <c r="S6">
        <f>COUNTIFS('Engagement index'!$B:$B,'Totals by phase'!$A6,'Engagement index'!AG:AG,"x")</f>
        <v>3</v>
      </c>
      <c r="T6">
        <f>COUNTIFS('Engagement index'!$B:$B,'Totals by phase'!$A6,'Engagement index'!AH:AH,"x")</f>
        <v>0</v>
      </c>
      <c r="U6">
        <f>COUNTIFS('Engagement index'!$B:$B,'Totals by phase'!$A6,'Engagement index'!AI:AI,"x")</f>
        <v>0</v>
      </c>
      <c r="V6">
        <f>COUNTIFS('Engagement index'!$B:$B,'Totals by phase'!$A6,'Engagement index'!AJ:AJ,"x")</f>
        <v>3</v>
      </c>
      <c r="W6">
        <f>COUNTIFS('Engagement index'!$B:$B,'Totals by phase'!$A6,'Engagement index'!AK:AK,"x")</f>
        <v>0</v>
      </c>
      <c r="X6">
        <f>COUNTIFS('Engagement index'!$B:$B,'Totals by phase'!$A6,'Engagement index'!AL:AL,"x")</f>
        <v>2</v>
      </c>
      <c r="Y6">
        <f>COUNTIFS('Engagement index'!$B:$B,'Totals by phase'!$A6,'Engagement index'!AM:AM,"x")</f>
        <v>0</v>
      </c>
      <c r="Z6">
        <f>COUNTIFS('Engagement index'!$B:$B,'Totals by phase'!$A6,'Engagement index'!AN:AN,"x")</f>
        <v>0</v>
      </c>
      <c r="AA6">
        <f>COUNTIFS('Engagement index'!$B:$B,'Totals by phase'!$A6,'Engagement index'!AO:AO,"x")</f>
        <v>3</v>
      </c>
      <c r="AB6">
        <f>COUNTIFS('Engagement index'!$B:$B,'Totals by phase'!$A6,'Engagement index'!AP:AP,"x")</f>
        <v>3</v>
      </c>
      <c r="AC6">
        <f>COUNTIFS('Engagement index'!$B:$B,'Totals by phase'!$A6,'Engagement index'!AQ:AQ,"x")</f>
        <v>3</v>
      </c>
      <c r="AD6">
        <f>COUNTIFS('Engagement index'!$B:$B,'Totals by phase'!$A6,'Engagement index'!AR:AR,"x")</f>
        <v>1</v>
      </c>
      <c r="AE6">
        <f>COUNTIFS('Engagement index'!$B:$B,'Totals by phase'!$A6,'Engagement index'!AS:AS,"x")</f>
        <v>1</v>
      </c>
      <c r="AF6">
        <f>COUNTIFS('Engagement index'!$B:$B,'Totals by phase'!$A6,'Engagement index'!AT:AT,"x")</f>
        <v>1</v>
      </c>
      <c r="AG6">
        <f>COUNTIFS('Engagement index'!$B:$B,'Totals by phase'!$A6,'Engagement index'!AU:AU,"x")</f>
        <v>0</v>
      </c>
      <c r="AH6">
        <f>COUNTIFS('Engagement index'!$B:$B,'Totals by phase'!$A6,'Engagement index'!AV:AV,"x")</f>
        <v>4</v>
      </c>
      <c r="AI6">
        <f>COUNTIFS('Engagement index'!$B:$B,'Totals by phase'!$A6,'Engagement index'!AW:AW,"x")</f>
        <v>4</v>
      </c>
      <c r="AJ6">
        <f>COUNTIFS('Engagement index'!$B:$B,'Totals by phase'!$A6,'Engagement index'!AX:AX,"x")</f>
        <v>4</v>
      </c>
      <c r="AK6">
        <f>COUNTIFS('Engagement index'!$B:$B,'Totals by phase'!$A6,'Engagement index'!AY:AY,"x")</f>
        <v>1</v>
      </c>
      <c r="AL6">
        <f>COUNTIFS('Engagement index'!$B:$B,'Totals by phase'!$A6,'Engagement index'!AZ:AZ,"x")</f>
        <v>0</v>
      </c>
      <c r="AM6">
        <f>COUNTIFS('Engagement index'!$B:$B,'Totals by phase'!$A6,'Engagement index'!BA:BA,"x")</f>
        <v>3</v>
      </c>
      <c r="AN6">
        <f>COUNTIFS('Engagement index'!$B:$B,'Totals by phase'!$A6,'Engagement index'!BB:BB,"x")</f>
        <v>2</v>
      </c>
      <c r="AO6">
        <f>COUNTIFS('Engagement index'!$B:$B,'Totals by phase'!$A6,'Engagement index'!BC:BC,"x")</f>
        <v>2</v>
      </c>
      <c r="AP6">
        <f>COUNTIFS('Engagement index'!$B:$B,'Totals by phase'!$A6,'Engagement index'!BD:BD,"x")</f>
        <v>1</v>
      </c>
      <c r="AQ6">
        <f>COUNTIFS('Engagement index'!$B:$B,'Totals by phase'!$A6,'Engagement index'!BE:BE,"x")</f>
        <v>5</v>
      </c>
      <c r="AR6">
        <f>COUNTIFS('Engagement index'!$B:$B,'Totals by phase'!$A6,'Engagement index'!BF:BF,"x")</f>
        <v>4</v>
      </c>
      <c r="AS6">
        <f>COUNTIFS('Engagement index'!$B:$B,'Totals by phase'!$A6,'Engagement index'!BG:BG,"x")</f>
        <v>4</v>
      </c>
      <c r="AT6">
        <f>COUNTIFS('Engagement index'!$B:$B,'Totals by phase'!$A6,'Engagement index'!BH:BH,"x")</f>
        <v>5</v>
      </c>
      <c r="AU6">
        <f>COUNTIFS('Engagement index'!$B:$B,'Totals by phase'!$A6,'Engagement index'!BI:BI,"x")</f>
        <v>1</v>
      </c>
      <c r="AV6">
        <f>COUNTIFS('Engagement index'!$B:$B,'Totals by phase'!$A6,'Engagement index'!BJ:BJ,"x")</f>
        <v>1</v>
      </c>
      <c r="AW6">
        <f>COUNTIFS('Engagement index'!$B:$B,'Totals by phase'!$A6,'Engagement index'!BK:BK,"x")</f>
        <v>0</v>
      </c>
      <c r="AX6">
        <f>COUNTIFS('Engagement index'!$B:$B,'Totals by phase'!$A6,'Engagement index'!BL:BL,"x")</f>
        <v>1</v>
      </c>
      <c r="AY6">
        <f>COUNTIFS('Engagement index'!$B:$B,'Totals by phase'!$A6,'Engagement index'!BM:BM,"x")</f>
        <v>0</v>
      </c>
      <c r="AZ6">
        <f>COUNTIFS('Engagement index'!$B:$B,'Totals by phase'!$A6,'Engagement index'!BN:BN,"x")</f>
        <v>1</v>
      </c>
    </row>
    <row r="7" spans="1:52">
      <c r="A7" t="s">
        <v>329</v>
      </c>
      <c r="B7" s="311">
        <f>SUMIF('Engagement index'!$B:$B,'Totals by phase'!A7,'Engagement index'!$J:$J)</f>
        <v>3125</v>
      </c>
      <c r="C7">
        <f>COUNTIFS('Engagement index'!$B:$B,'Totals by phase'!$A7,'Engagement index'!Q:Q,"x")</f>
        <v>5</v>
      </c>
      <c r="D7">
        <f>COUNTIFS('Engagement index'!$B:$B,'Totals by phase'!$A7,'Engagement index'!R:R,"x")</f>
        <v>3</v>
      </c>
      <c r="E7">
        <f>COUNTIFS('Engagement index'!$B:$B,'Totals by phase'!$A7,'Engagement index'!S:S,"x")</f>
        <v>0</v>
      </c>
      <c r="F7">
        <f>COUNTIFS('Engagement index'!$B:$B,'Totals by phase'!$A7,'Engagement index'!T:T,"x")</f>
        <v>6</v>
      </c>
      <c r="G7">
        <f>COUNTIFS('Engagement index'!$B:$B,'Totals by phase'!$A7,'Engagement index'!U:U,"x")</f>
        <v>3</v>
      </c>
      <c r="H7">
        <f>COUNTIFS('Engagement index'!$B:$B,'Totals by phase'!$A7,'Engagement index'!V:V,"x")</f>
        <v>0</v>
      </c>
      <c r="I7">
        <f>COUNTIFS('Engagement index'!$B:$B,'Totals by phase'!$A7,'Engagement index'!W:W,"x")</f>
        <v>2</v>
      </c>
      <c r="J7">
        <f>COUNTIFS('Engagement index'!$B:$B,'Totals by phase'!$A7,'Engagement index'!X:X,"x")</f>
        <v>0</v>
      </c>
      <c r="K7">
        <f>COUNTIFS('Engagement index'!$B:$B,'Totals by phase'!$A7,'Engagement index'!Y:Y,"x")</f>
        <v>0</v>
      </c>
      <c r="L7">
        <f>COUNTIFS('Engagement index'!$B:$B,'Totals by phase'!$A7,'Engagement index'!Z:Z,"x")</f>
        <v>0</v>
      </c>
      <c r="M7">
        <f>COUNTIFS('Engagement index'!$B:$B,'Totals by phase'!$A7,'Engagement index'!AA:AA,"x")</f>
        <v>0</v>
      </c>
      <c r="N7">
        <f>COUNTIFS('Engagement index'!$B:$B,'Totals by phase'!$A7,'Engagement index'!AB:AB,"x")</f>
        <v>1</v>
      </c>
      <c r="O7">
        <f>COUNTIFS('Engagement index'!$B:$B,'Totals by phase'!$A7,'Engagement index'!AC:AC,"x")</f>
        <v>0</v>
      </c>
      <c r="P7">
        <f>COUNTIFS('Engagement index'!$B:$B,'Totals by phase'!$A7,'Engagement index'!AD:AD,"x")</f>
        <v>0</v>
      </c>
      <c r="Q7">
        <f>COUNTIFS('Engagement index'!$B:$B,'Totals by phase'!$A7,'Engagement index'!AE:AE,"x")</f>
        <v>1</v>
      </c>
      <c r="R7">
        <f>COUNTIFS('Engagement index'!$B:$B,'Totals by phase'!$A7,'Engagement index'!AF:AF,"x")</f>
        <v>0</v>
      </c>
      <c r="S7">
        <f>COUNTIFS('Engagement index'!$B:$B,'Totals by phase'!$A7,'Engagement index'!AG:AG,"x")</f>
        <v>3</v>
      </c>
      <c r="T7">
        <f>COUNTIFS('Engagement index'!$B:$B,'Totals by phase'!$A7,'Engagement index'!AH:AH,"x")</f>
        <v>0</v>
      </c>
      <c r="U7">
        <f>COUNTIFS('Engagement index'!$B:$B,'Totals by phase'!$A7,'Engagement index'!AI:AI,"x")</f>
        <v>0</v>
      </c>
      <c r="V7">
        <f>COUNTIFS('Engagement index'!$B:$B,'Totals by phase'!$A7,'Engagement index'!AJ:AJ,"x")</f>
        <v>0</v>
      </c>
      <c r="W7">
        <f>COUNTIFS('Engagement index'!$B:$B,'Totals by phase'!$A7,'Engagement index'!AK:AK,"x")</f>
        <v>0</v>
      </c>
      <c r="X7">
        <f>COUNTIFS('Engagement index'!$B:$B,'Totals by phase'!$A7,'Engagement index'!AL:AL,"x")</f>
        <v>0</v>
      </c>
      <c r="Y7">
        <f>COUNTIFS('Engagement index'!$B:$B,'Totals by phase'!$A7,'Engagement index'!AM:AM,"x")</f>
        <v>0</v>
      </c>
      <c r="Z7">
        <f>COUNTIFS('Engagement index'!$B:$B,'Totals by phase'!$A7,'Engagement index'!AN:AN,"x")</f>
        <v>0</v>
      </c>
      <c r="AA7">
        <f>COUNTIFS('Engagement index'!$B:$B,'Totals by phase'!$A7,'Engagement index'!AO:AO,"x")</f>
        <v>0</v>
      </c>
      <c r="AB7">
        <f>COUNTIFS('Engagement index'!$B:$B,'Totals by phase'!$A7,'Engagement index'!AP:AP,"x")</f>
        <v>2</v>
      </c>
      <c r="AC7">
        <f>COUNTIFS('Engagement index'!$B:$B,'Totals by phase'!$A7,'Engagement index'!AQ:AQ,"x")</f>
        <v>3</v>
      </c>
      <c r="AD7">
        <f>COUNTIFS('Engagement index'!$B:$B,'Totals by phase'!$A7,'Engagement index'!AR:AR,"x")</f>
        <v>0</v>
      </c>
      <c r="AE7">
        <f>COUNTIFS('Engagement index'!$B:$B,'Totals by phase'!$A7,'Engagement index'!AS:AS,"x")</f>
        <v>1</v>
      </c>
      <c r="AF7">
        <f>COUNTIFS('Engagement index'!$B:$B,'Totals by phase'!$A7,'Engagement index'!AT:AT,"x")</f>
        <v>1</v>
      </c>
      <c r="AG7">
        <f>COUNTIFS('Engagement index'!$B:$B,'Totals by phase'!$A7,'Engagement index'!AU:AU,"x")</f>
        <v>0</v>
      </c>
      <c r="AH7">
        <f>COUNTIFS('Engagement index'!$B:$B,'Totals by phase'!$A7,'Engagement index'!AV:AV,"x")</f>
        <v>2</v>
      </c>
      <c r="AI7">
        <f>COUNTIFS('Engagement index'!$B:$B,'Totals by phase'!$A7,'Engagement index'!AW:AW,"x")</f>
        <v>2</v>
      </c>
      <c r="AJ7">
        <f>COUNTIFS('Engagement index'!$B:$B,'Totals by phase'!$A7,'Engagement index'!AX:AX,"x")</f>
        <v>3</v>
      </c>
      <c r="AK7">
        <f>COUNTIFS('Engagement index'!$B:$B,'Totals by phase'!$A7,'Engagement index'!AY:AY,"x")</f>
        <v>1</v>
      </c>
      <c r="AL7">
        <f>COUNTIFS('Engagement index'!$B:$B,'Totals by phase'!$A7,'Engagement index'!AZ:AZ,"x")</f>
        <v>1</v>
      </c>
      <c r="AM7">
        <f>COUNTIFS('Engagement index'!$B:$B,'Totals by phase'!$A7,'Engagement index'!BA:BA,"x")</f>
        <v>0</v>
      </c>
      <c r="AN7">
        <f>COUNTIFS('Engagement index'!$B:$B,'Totals by phase'!$A7,'Engagement index'!BB:BB,"x")</f>
        <v>0</v>
      </c>
      <c r="AO7">
        <f>COUNTIFS('Engagement index'!$B:$B,'Totals by phase'!$A7,'Engagement index'!BC:BC,"x")</f>
        <v>0</v>
      </c>
      <c r="AP7">
        <f>COUNTIFS('Engagement index'!$B:$B,'Totals by phase'!$A7,'Engagement index'!BD:BD,"x")</f>
        <v>0</v>
      </c>
      <c r="AQ7">
        <f>COUNTIFS('Engagement index'!$B:$B,'Totals by phase'!$A7,'Engagement index'!BE:BE,"x")</f>
        <v>0</v>
      </c>
      <c r="AR7">
        <f>COUNTIFS('Engagement index'!$B:$B,'Totals by phase'!$A7,'Engagement index'!BF:BF,"x")</f>
        <v>2</v>
      </c>
      <c r="AS7">
        <f>COUNTIFS('Engagement index'!$B:$B,'Totals by phase'!$A7,'Engagement index'!BG:BG,"x")</f>
        <v>2</v>
      </c>
      <c r="AT7">
        <f>COUNTIFS('Engagement index'!$B:$B,'Totals by phase'!$A7,'Engagement index'!BH:BH,"x")</f>
        <v>0</v>
      </c>
      <c r="AU7">
        <f>COUNTIFS('Engagement index'!$B:$B,'Totals by phase'!$A7,'Engagement index'!BI:BI,"x")</f>
        <v>0</v>
      </c>
      <c r="AV7">
        <f>COUNTIFS('Engagement index'!$B:$B,'Totals by phase'!$A7,'Engagement index'!BJ:BJ,"x")</f>
        <v>0</v>
      </c>
      <c r="AW7">
        <f>COUNTIFS('Engagement index'!$B:$B,'Totals by phase'!$A7,'Engagement index'!BK:BK,"x")</f>
        <v>0</v>
      </c>
      <c r="AX7">
        <f>COUNTIFS('Engagement index'!$B:$B,'Totals by phase'!$A7,'Engagement index'!BL:BL,"x")</f>
        <v>0</v>
      </c>
      <c r="AY7">
        <f>COUNTIFS('Engagement index'!$B:$B,'Totals by phase'!$A7,'Engagement index'!BM:BM,"x")</f>
        <v>0</v>
      </c>
      <c r="AZ7">
        <f>COUNTIFS('Engagement index'!$B:$B,'Totals by phase'!$A7,'Engagement index'!BN:BN,"x")</f>
        <v>0</v>
      </c>
    </row>
    <row r="8" spans="1:52">
      <c r="A8" t="s">
        <v>382</v>
      </c>
      <c r="B8" s="311">
        <f>SUMIF('Engagement index'!$B:$B,'Totals by phase'!A8,'Engagement index'!$J:$J)</f>
        <v>4723</v>
      </c>
      <c r="C8">
        <f>COUNTIFS('Engagement index'!$B:$B,'Totals by phase'!$A8,'Engagement index'!Q:Q,"x")</f>
        <v>3</v>
      </c>
      <c r="D8">
        <f>COUNTIFS('Engagement index'!$B:$B,'Totals by phase'!$A8,'Engagement index'!R:R,"x")</f>
        <v>1</v>
      </c>
      <c r="E8">
        <f>COUNTIFS('Engagement index'!$B:$B,'Totals by phase'!$A8,'Engagement index'!S:S,"x")</f>
        <v>0</v>
      </c>
      <c r="F8">
        <f>COUNTIFS('Engagement index'!$B:$B,'Totals by phase'!$A8,'Engagement index'!T:T,"x")</f>
        <v>1</v>
      </c>
      <c r="G8">
        <f>COUNTIFS('Engagement index'!$B:$B,'Totals by phase'!$A8,'Engagement index'!U:U,"x")</f>
        <v>1</v>
      </c>
      <c r="H8">
        <f>COUNTIFS('Engagement index'!$B:$B,'Totals by phase'!$A8,'Engagement index'!V:V,"x")</f>
        <v>0</v>
      </c>
      <c r="I8">
        <f>COUNTIFS('Engagement index'!$B:$B,'Totals by phase'!$A8,'Engagement index'!W:W,"x")</f>
        <v>1</v>
      </c>
      <c r="J8">
        <f>COUNTIFS('Engagement index'!$B:$B,'Totals by phase'!$A8,'Engagement index'!X:X,"x")</f>
        <v>0</v>
      </c>
      <c r="K8">
        <f>COUNTIFS('Engagement index'!$B:$B,'Totals by phase'!$A8,'Engagement index'!Y:Y,"x")</f>
        <v>0</v>
      </c>
      <c r="L8">
        <f>COUNTIFS('Engagement index'!$B:$B,'Totals by phase'!$A8,'Engagement index'!Z:Z,"x")</f>
        <v>0</v>
      </c>
      <c r="M8">
        <f>COUNTIFS('Engagement index'!$B:$B,'Totals by phase'!$A8,'Engagement index'!AA:AA,"x")</f>
        <v>0</v>
      </c>
      <c r="N8">
        <f>COUNTIFS('Engagement index'!$B:$B,'Totals by phase'!$A8,'Engagement index'!AB:AB,"x")</f>
        <v>0</v>
      </c>
      <c r="O8">
        <f>COUNTIFS('Engagement index'!$B:$B,'Totals by phase'!$A8,'Engagement index'!AC:AC,"x")</f>
        <v>0</v>
      </c>
      <c r="P8">
        <f>COUNTIFS('Engagement index'!$B:$B,'Totals by phase'!$A8,'Engagement index'!AD:AD,"x")</f>
        <v>0</v>
      </c>
      <c r="Q8">
        <f>COUNTIFS('Engagement index'!$B:$B,'Totals by phase'!$A8,'Engagement index'!AE:AE,"x")</f>
        <v>0</v>
      </c>
      <c r="R8">
        <f>COUNTIFS('Engagement index'!$B:$B,'Totals by phase'!$A8,'Engagement index'!AF:AF,"x")</f>
        <v>0</v>
      </c>
      <c r="S8">
        <f>COUNTIFS('Engagement index'!$B:$B,'Totals by phase'!$A8,'Engagement index'!AG:AG,"x")</f>
        <v>0</v>
      </c>
      <c r="T8">
        <f>COUNTIFS('Engagement index'!$B:$B,'Totals by phase'!$A8,'Engagement index'!AH:AH,"x")</f>
        <v>0</v>
      </c>
      <c r="U8">
        <f>COUNTIFS('Engagement index'!$B:$B,'Totals by phase'!$A8,'Engagement index'!AI:AI,"x")</f>
        <v>0</v>
      </c>
      <c r="V8">
        <f>COUNTIFS('Engagement index'!$B:$B,'Totals by phase'!$A8,'Engagement index'!AJ:AJ,"x")</f>
        <v>0</v>
      </c>
      <c r="W8">
        <f>COUNTIFS('Engagement index'!$B:$B,'Totals by phase'!$A8,'Engagement index'!AK:AK,"x")</f>
        <v>0</v>
      </c>
      <c r="X8">
        <f>COUNTIFS('Engagement index'!$B:$B,'Totals by phase'!$A8,'Engagement index'!AL:AL,"x")</f>
        <v>0</v>
      </c>
      <c r="Y8">
        <f>COUNTIFS('Engagement index'!$B:$B,'Totals by phase'!$A8,'Engagement index'!AM:AM,"x")</f>
        <v>0</v>
      </c>
      <c r="Z8">
        <f>COUNTIFS('Engagement index'!$B:$B,'Totals by phase'!$A8,'Engagement index'!AN:AN,"x")</f>
        <v>0</v>
      </c>
      <c r="AA8">
        <f>COUNTIFS('Engagement index'!$B:$B,'Totals by phase'!$A8,'Engagement index'!AO:AO,"x")</f>
        <v>0</v>
      </c>
      <c r="AB8">
        <f>COUNTIFS('Engagement index'!$B:$B,'Totals by phase'!$A8,'Engagement index'!AP:AP,"x")</f>
        <v>0</v>
      </c>
      <c r="AC8">
        <f>COUNTIFS('Engagement index'!$B:$B,'Totals by phase'!$A8,'Engagement index'!AQ:AQ,"x")</f>
        <v>0</v>
      </c>
      <c r="AD8">
        <f>COUNTIFS('Engagement index'!$B:$B,'Totals by phase'!$A8,'Engagement index'!AR:AR,"x")</f>
        <v>0</v>
      </c>
      <c r="AE8">
        <f>COUNTIFS('Engagement index'!$B:$B,'Totals by phase'!$A8,'Engagement index'!AS:AS,"x")</f>
        <v>0</v>
      </c>
      <c r="AF8">
        <f>COUNTIFS('Engagement index'!$B:$B,'Totals by phase'!$A8,'Engagement index'!AT:AT,"x")</f>
        <v>0</v>
      </c>
      <c r="AG8">
        <f>COUNTIFS('Engagement index'!$B:$B,'Totals by phase'!$A8,'Engagement index'!AU:AU,"x")</f>
        <v>0</v>
      </c>
      <c r="AH8">
        <f>COUNTIFS('Engagement index'!$B:$B,'Totals by phase'!$A8,'Engagement index'!AV:AV,"x")</f>
        <v>1</v>
      </c>
      <c r="AI8">
        <f>COUNTIFS('Engagement index'!$B:$B,'Totals by phase'!$A8,'Engagement index'!AW:AW,"x")</f>
        <v>1</v>
      </c>
      <c r="AJ8">
        <f>COUNTIFS('Engagement index'!$B:$B,'Totals by phase'!$A8,'Engagement index'!AX:AX,"x")</f>
        <v>1</v>
      </c>
      <c r="AK8">
        <f>COUNTIFS('Engagement index'!$B:$B,'Totals by phase'!$A8,'Engagement index'!AY:AY,"x")</f>
        <v>0</v>
      </c>
      <c r="AL8">
        <f>COUNTIFS('Engagement index'!$B:$B,'Totals by phase'!$A8,'Engagement index'!AZ:AZ,"x")</f>
        <v>0</v>
      </c>
      <c r="AM8">
        <f>COUNTIFS('Engagement index'!$B:$B,'Totals by phase'!$A8,'Engagement index'!BA:BA,"x")</f>
        <v>1</v>
      </c>
      <c r="AN8">
        <f>COUNTIFS('Engagement index'!$B:$B,'Totals by phase'!$A8,'Engagement index'!BB:BB,"x")</f>
        <v>1</v>
      </c>
      <c r="AO8">
        <f>COUNTIFS('Engagement index'!$B:$B,'Totals by phase'!$A8,'Engagement index'!BC:BC,"x")</f>
        <v>1</v>
      </c>
      <c r="AP8">
        <f>COUNTIFS('Engagement index'!$B:$B,'Totals by phase'!$A8,'Engagement index'!BD:BD,"x")</f>
        <v>0</v>
      </c>
      <c r="AQ8">
        <f>COUNTIFS('Engagement index'!$B:$B,'Totals by phase'!$A8,'Engagement index'!BE:BE,"x")</f>
        <v>0</v>
      </c>
      <c r="AR8">
        <f>COUNTIFS('Engagement index'!$B:$B,'Totals by phase'!$A8,'Engagement index'!BF:BF,"x")</f>
        <v>1</v>
      </c>
      <c r="AS8">
        <f>COUNTIFS('Engagement index'!$B:$B,'Totals by phase'!$A8,'Engagement index'!BG:BG,"x")</f>
        <v>2</v>
      </c>
      <c r="AT8">
        <f>COUNTIFS('Engagement index'!$B:$B,'Totals by phase'!$A8,'Engagement index'!BH:BH,"x")</f>
        <v>0</v>
      </c>
      <c r="AU8">
        <f>COUNTIFS('Engagement index'!$B:$B,'Totals by phase'!$A8,'Engagement index'!BI:BI,"x")</f>
        <v>0</v>
      </c>
      <c r="AV8">
        <f>COUNTIFS('Engagement index'!$B:$B,'Totals by phase'!$A8,'Engagement index'!BJ:BJ,"x")</f>
        <v>0</v>
      </c>
      <c r="AW8">
        <f>COUNTIFS('Engagement index'!$B:$B,'Totals by phase'!$A8,'Engagement index'!BK:BK,"x")</f>
        <v>0</v>
      </c>
      <c r="AX8">
        <f>COUNTIFS('Engagement index'!$B:$B,'Totals by phase'!$A8,'Engagement index'!BL:BL,"x")</f>
        <v>0</v>
      </c>
      <c r="AY8">
        <f>COUNTIFS('Engagement index'!$B:$B,'Totals by phase'!$A8,'Engagement index'!BM:BM,"x")</f>
        <v>0</v>
      </c>
      <c r="AZ8">
        <f>COUNTIFS('Engagement index'!$B:$B,'Totals by phase'!$A8,'Engagement index'!BN:BN,"x")</f>
        <v>0</v>
      </c>
    </row>
    <row r="9" spans="1:52">
      <c r="A9" t="s">
        <v>415</v>
      </c>
      <c r="B9" s="311">
        <f>SUMIF('Engagement index'!$B:$B,'Totals by phase'!A9,'Engagement index'!$J:$J)</f>
        <v>6064</v>
      </c>
      <c r="C9">
        <f>COUNTIFS('Engagement index'!$B:$B,'Totals by phase'!$A9,'Engagement index'!Q:Q,"x")</f>
        <v>5</v>
      </c>
      <c r="D9">
        <f>COUNTIFS('Engagement index'!$B:$B,'Totals by phase'!$A9,'Engagement index'!R:R,"x")</f>
        <v>1</v>
      </c>
      <c r="E9">
        <f>COUNTIFS('Engagement index'!$B:$B,'Totals by phase'!$A9,'Engagement index'!S:S,"x")</f>
        <v>0</v>
      </c>
      <c r="F9">
        <f>COUNTIFS('Engagement index'!$B:$B,'Totals by phase'!$A9,'Engagement index'!T:T,"x")</f>
        <v>3</v>
      </c>
      <c r="G9">
        <f>COUNTIFS('Engagement index'!$B:$B,'Totals by phase'!$A9,'Engagement index'!U:U,"x")</f>
        <v>2</v>
      </c>
      <c r="H9">
        <f>COUNTIFS('Engagement index'!$B:$B,'Totals by phase'!$A9,'Engagement index'!V:V,"x")</f>
        <v>0</v>
      </c>
      <c r="I9">
        <f>COUNTIFS('Engagement index'!$B:$B,'Totals by phase'!$A9,'Engagement index'!W:W,"x")</f>
        <v>0</v>
      </c>
      <c r="J9">
        <f>COUNTIFS('Engagement index'!$B:$B,'Totals by phase'!$A9,'Engagement index'!X:X,"x")</f>
        <v>0</v>
      </c>
      <c r="K9">
        <f>COUNTIFS('Engagement index'!$B:$B,'Totals by phase'!$A9,'Engagement index'!Y:Y,"x")</f>
        <v>0</v>
      </c>
      <c r="L9">
        <f>COUNTIFS('Engagement index'!$B:$B,'Totals by phase'!$A9,'Engagement index'!Z:Z,"x")</f>
        <v>0</v>
      </c>
      <c r="M9">
        <f>COUNTIFS('Engagement index'!$B:$B,'Totals by phase'!$A9,'Engagement index'!AA:AA,"x")</f>
        <v>0</v>
      </c>
      <c r="N9">
        <f>COUNTIFS('Engagement index'!$B:$B,'Totals by phase'!$A9,'Engagement index'!AB:AB,"x")</f>
        <v>0</v>
      </c>
      <c r="O9">
        <f>COUNTIFS('Engagement index'!$B:$B,'Totals by phase'!$A9,'Engagement index'!AC:AC,"x")</f>
        <v>0</v>
      </c>
      <c r="P9">
        <f>COUNTIFS('Engagement index'!$B:$B,'Totals by phase'!$A9,'Engagement index'!AD:AD,"x")</f>
        <v>0</v>
      </c>
      <c r="Q9">
        <f>COUNTIFS('Engagement index'!$B:$B,'Totals by phase'!$A9,'Engagement index'!AE:AE,"x")</f>
        <v>0</v>
      </c>
      <c r="R9">
        <f>COUNTIFS('Engagement index'!$B:$B,'Totals by phase'!$A9,'Engagement index'!AF:AF,"x")</f>
        <v>0</v>
      </c>
      <c r="S9">
        <f>COUNTIFS('Engagement index'!$B:$B,'Totals by phase'!$A9,'Engagement index'!AG:AG,"x")</f>
        <v>0</v>
      </c>
      <c r="T9">
        <f>COUNTIFS('Engagement index'!$B:$B,'Totals by phase'!$A9,'Engagement index'!AH:AH,"x")</f>
        <v>0</v>
      </c>
      <c r="U9">
        <f>COUNTIFS('Engagement index'!$B:$B,'Totals by phase'!$A9,'Engagement index'!AI:AI,"x")</f>
        <v>0</v>
      </c>
      <c r="V9">
        <f>COUNTIFS('Engagement index'!$B:$B,'Totals by phase'!$A9,'Engagement index'!AJ:AJ,"x")</f>
        <v>0</v>
      </c>
      <c r="W9">
        <f>COUNTIFS('Engagement index'!$B:$B,'Totals by phase'!$A9,'Engagement index'!AK:AK,"x")</f>
        <v>0</v>
      </c>
      <c r="X9">
        <f>COUNTIFS('Engagement index'!$B:$B,'Totals by phase'!$A9,'Engagement index'!AL:AL,"x")</f>
        <v>0</v>
      </c>
      <c r="Y9">
        <f>COUNTIFS('Engagement index'!$B:$B,'Totals by phase'!$A9,'Engagement index'!AM:AM,"x")</f>
        <v>0</v>
      </c>
      <c r="Z9">
        <f>COUNTIFS('Engagement index'!$B:$B,'Totals by phase'!$A9,'Engagement index'!AN:AN,"x")</f>
        <v>0</v>
      </c>
      <c r="AA9">
        <f>COUNTIFS('Engagement index'!$B:$B,'Totals by phase'!$A9,'Engagement index'!AO:AO,"x")</f>
        <v>0</v>
      </c>
      <c r="AB9">
        <f>COUNTIFS('Engagement index'!$B:$B,'Totals by phase'!$A9,'Engagement index'!AP:AP,"x")</f>
        <v>0</v>
      </c>
      <c r="AC9">
        <f>COUNTIFS('Engagement index'!$B:$B,'Totals by phase'!$A9,'Engagement index'!AQ:AQ,"x")</f>
        <v>0</v>
      </c>
      <c r="AD9">
        <f>COUNTIFS('Engagement index'!$B:$B,'Totals by phase'!$A9,'Engagement index'!AR:AR,"x")</f>
        <v>0</v>
      </c>
      <c r="AE9">
        <f>COUNTIFS('Engagement index'!$B:$B,'Totals by phase'!$A9,'Engagement index'!AS:AS,"x")</f>
        <v>0</v>
      </c>
      <c r="AF9">
        <f>COUNTIFS('Engagement index'!$B:$B,'Totals by phase'!$A9,'Engagement index'!AT:AT,"x")</f>
        <v>0</v>
      </c>
      <c r="AG9">
        <f>COUNTIFS('Engagement index'!$B:$B,'Totals by phase'!$A9,'Engagement index'!AU:AU,"x")</f>
        <v>0</v>
      </c>
      <c r="AH9">
        <f>COUNTIFS('Engagement index'!$B:$B,'Totals by phase'!$A9,'Engagement index'!AV:AV,"x")</f>
        <v>0</v>
      </c>
      <c r="AI9">
        <f>COUNTIFS('Engagement index'!$B:$B,'Totals by phase'!$A9,'Engagement index'!AW:AW,"x")</f>
        <v>0</v>
      </c>
      <c r="AJ9">
        <f>COUNTIFS('Engagement index'!$B:$B,'Totals by phase'!$A9,'Engagement index'!AX:AX,"x")</f>
        <v>0</v>
      </c>
      <c r="AK9">
        <f>COUNTIFS('Engagement index'!$B:$B,'Totals by phase'!$A9,'Engagement index'!AY:AY,"x")</f>
        <v>0</v>
      </c>
      <c r="AL9">
        <f>COUNTIFS('Engagement index'!$B:$B,'Totals by phase'!$A9,'Engagement index'!AZ:AZ,"x")</f>
        <v>0</v>
      </c>
      <c r="AM9">
        <f>COUNTIFS('Engagement index'!$B:$B,'Totals by phase'!$A9,'Engagement index'!BA:BA,"x")</f>
        <v>2</v>
      </c>
      <c r="AN9">
        <f>COUNTIFS('Engagement index'!$B:$B,'Totals by phase'!$A9,'Engagement index'!BB:BB,"x")</f>
        <v>3</v>
      </c>
      <c r="AO9">
        <f>COUNTIFS('Engagement index'!$B:$B,'Totals by phase'!$A9,'Engagement index'!BC:BC,"x")</f>
        <v>2</v>
      </c>
      <c r="AP9">
        <f>COUNTIFS('Engagement index'!$B:$B,'Totals by phase'!$A9,'Engagement index'!BD:BD,"x")</f>
        <v>1</v>
      </c>
      <c r="AQ9">
        <f>COUNTIFS('Engagement index'!$B:$B,'Totals by phase'!$A9,'Engagement index'!BE:BE,"x")</f>
        <v>2</v>
      </c>
      <c r="AR9">
        <f>COUNTIFS('Engagement index'!$B:$B,'Totals by phase'!$A9,'Engagement index'!BF:BF,"x")</f>
        <v>1</v>
      </c>
      <c r="AS9">
        <f>COUNTIFS('Engagement index'!$B:$B,'Totals by phase'!$A9,'Engagement index'!BG:BG,"x")</f>
        <v>1</v>
      </c>
      <c r="AT9">
        <f>COUNTIFS('Engagement index'!$B:$B,'Totals by phase'!$A9,'Engagement index'!BH:BH,"x")</f>
        <v>1</v>
      </c>
      <c r="AU9">
        <f>COUNTIFS('Engagement index'!$B:$B,'Totals by phase'!$A9,'Engagement index'!BI:BI,"x")</f>
        <v>0</v>
      </c>
      <c r="AV9">
        <f>COUNTIFS('Engagement index'!$B:$B,'Totals by phase'!$A9,'Engagement index'!BJ:BJ,"x")</f>
        <v>0</v>
      </c>
      <c r="AW9">
        <f>COUNTIFS('Engagement index'!$B:$B,'Totals by phase'!$A9,'Engagement index'!BK:BK,"x")</f>
        <v>0</v>
      </c>
      <c r="AX9">
        <f>COUNTIFS('Engagement index'!$B:$B,'Totals by phase'!$A9,'Engagement index'!BL:BL,"x")</f>
        <v>0</v>
      </c>
      <c r="AY9">
        <f>COUNTIFS('Engagement index'!$B:$B,'Totals by phase'!$A9,'Engagement index'!BM:BM,"x")</f>
        <v>0</v>
      </c>
      <c r="AZ9">
        <f>COUNTIFS('Engagement index'!$B:$B,'Totals by phase'!$A9,'Engagement index'!BN:BN,"x")</f>
        <v>0</v>
      </c>
    </row>
    <row r="10" spans="1:52">
      <c r="A10" t="s">
        <v>488</v>
      </c>
      <c r="B10" s="311">
        <f>SUMIF('Engagement index'!$B:$B,'Totals by phase'!A10,'Engagement index'!$J:$J)</f>
        <v>5326</v>
      </c>
      <c r="C10">
        <f>COUNTIFS('Engagement index'!$B:$B,'Totals by phase'!$A10,'Engagement index'!Q:Q,"x")</f>
        <v>4</v>
      </c>
      <c r="D10">
        <f>COUNTIFS('Engagement index'!$B:$B,'Totals by phase'!$A10,'Engagement index'!R:R,"x")</f>
        <v>0</v>
      </c>
      <c r="E10">
        <f>COUNTIFS('Engagement index'!$B:$B,'Totals by phase'!$A10,'Engagement index'!S:S,"x")</f>
        <v>0</v>
      </c>
      <c r="F10">
        <f>COUNTIFS('Engagement index'!$B:$B,'Totals by phase'!$A10,'Engagement index'!T:T,"x")</f>
        <v>1</v>
      </c>
      <c r="G10">
        <f>COUNTIFS('Engagement index'!$B:$B,'Totals by phase'!$A10,'Engagement index'!U:U,"x")</f>
        <v>1</v>
      </c>
      <c r="H10">
        <f>COUNTIFS('Engagement index'!$B:$B,'Totals by phase'!$A10,'Engagement index'!V:V,"x")</f>
        <v>0</v>
      </c>
      <c r="I10">
        <f>COUNTIFS('Engagement index'!$B:$B,'Totals by phase'!$A10,'Engagement index'!W:W,"x")</f>
        <v>1</v>
      </c>
      <c r="J10">
        <f>COUNTIFS('Engagement index'!$B:$B,'Totals by phase'!$A10,'Engagement index'!X:X,"x")</f>
        <v>0</v>
      </c>
      <c r="K10">
        <f>COUNTIFS('Engagement index'!$B:$B,'Totals by phase'!$A10,'Engagement index'!Y:Y,"x")</f>
        <v>0</v>
      </c>
      <c r="L10">
        <f>COUNTIFS('Engagement index'!$B:$B,'Totals by phase'!$A10,'Engagement index'!Z:Z,"x")</f>
        <v>1</v>
      </c>
      <c r="M10">
        <f>COUNTIFS('Engagement index'!$B:$B,'Totals by phase'!$A10,'Engagement index'!AA:AA,"x")</f>
        <v>0</v>
      </c>
      <c r="N10">
        <f>COUNTIFS('Engagement index'!$B:$B,'Totals by phase'!$A10,'Engagement index'!AB:AB,"x")</f>
        <v>0</v>
      </c>
      <c r="O10">
        <f>COUNTIFS('Engagement index'!$B:$B,'Totals by phase'!$A10,'Engagement index'!AC:AC,"x")</f>
        <v>0</v>
      </c>
      <c r="P10">
        <f>COUNTIFS('Engagement index'!$B:$B,'Totals by phase'!$A10,'Engagement index'!AD:AD,"x")</f>
        <v>0</v>
      </c>
      <c r="Q10">
        <f>COUNTIFS('Engagement index'!$B:$B,'Totals by phase'!$A10,'Engagement index'!AE:AE,"x")</f>
        <v>0</v>
      </c>
      <c r="R10">
        <f>COUNTIFS('Engagement index'!$B:$B,'Totals by phase'!$A10,'Engagement index'!AF:AF,"x")</f>
        <v>0</v>
      </c>
      <c r="S10">
        <f>COUNTIFS('Engagement index'!$B:$B,'Totals by phase'!$A10,'Engagement index'!AG:AG,"x")</f>
        <v>1</v>
      </c>
      <c r="T10">
        <f>COUNTIFS('Engagement index'!$B:$B,'Totals by phase'!$A10,'Engagement index'!AH:AH,"x")</f>
        <v>0</v>
      </c>
      <c r="U10">
        <f>COUNTIFS('Engagement index'!$B:$B,'Totals by phase'!$A10,'Engagement index'!AI:AI,"x")</f>
        <v>0</v>
      </c>
      <c r="V10">
        <f>COUNTIFS('Engagement index'!$B:$B,'Totals by phase'!$A10,'Engagement index'!AJ:AJ,"x")</f>
        <v>1</v>
      </c>
      <c r="W10">
        <f>COUNTIFS('Engagement index'!$B:$B,'Totals by phase'!$A10,'Engagement index'!AK:AK,"x")</f>
        <v>0</v>
      </c>
      <c r="X10">
        <f>COUNTIFS('Engagement index'!$B:$B,'Totals by phase'!$A10,'Engagement index'!AL:AL,"x")</f>
        <v>0</v>
      </c>
      <c r="Y10">
        <f>COUNTIFS('Engagement index'!$B:$B,'Totals by phase'!$A10,'Engagement index'!AM:AM,"x")</f>
        <v>0</v>
      </c>
      <c r="Z10">
        <f>COUNTIFS('Engagement index'!$B:$B,'Totals by phase'!$A10,'Engagement index'!AN:AN,"x")</f>
        <v>0</v>
      </c>
      <c r="AA10">
        <f>COUNTIFS('Engagement index'!$B:$B,'Totals by phase'!$A10,'Engagement index'!AO:AO,"x")</f>
        <v>0</v>
      </c>
      <c r="AB10">
        <f>COUNTIFS('Engagement index'!$B:$B,'Totals by phase'!$A10,'Engagement index'!AP:AP,"x")</f>
        <v>0</v>
      </c>
      <c r="AC10">
        <f>COUNTIFS('Engagement index'!$B:$B,'Totals by phase'!$A10,'Engagement index'!AQ:AQ,"x")</f>
        <v>0</v>
      </c>
      <c r="AD10">
        <f>COUNTIFS('Engagement index'!$B:$B,'Totals by phase'!$A10,'Engagement index'!AR:AR,"x")</f>
        <v>0</v>
      </c>
      <c r="AE10">
        <f>COUNTIFS('Engagement index'!$B:$B,'Totals by phase'!$A10,'Engagement index'!AS:AS,"x")</f>
        <v>0</v>
      </c>
      <c r="AF10">
        <f>COUNTIFS('Engagement index'!$B:$B,'Totals by phase'!$A10,'Engagement index'!AT:AT,"x")</f>
        <v>0</v>
      </c>
      <c r="AG10">
        <f>COUNTIFS('Engagement index'!$B:$B,'Totals by phase'!$A10,'Engagement index'!AU:AU,"x")</f>
        <v>0</v>
      </c>
      <c r="AH10">
        <f>COUNTIFS('Engagement index'!$B:$B,'Totals by phase'!$A10,'Engagement index'!AV:AV,"x")</f>
        <v>2</v>
      </c>
      <c r="AI10">
        <f>COUNTIFS('Engagement index'!$B:$B,'Totals by phase'!$A10,'Engagement index'!AW:AW,"x")</f>
        <v>3</v>
      </c>
      <c r="AJ10">
        <f>COUNTIFS('Engagement index'!$B:$B,'Totals by phase'!$A10,'Engagement index'!AX:AX,"x")</f>
        <v>1</v>
      </c>
      <c r="AK10">
        <f>COUNTIFS('Engagement index'!$B:$B,'Totals by phase'!$A10,'Engagement index'!AY:AY,"x")</f>
        <v>0</v>
      </c>
      <c r="AL10">
        <f>COUNTIFS('Engagement index'!$B:$B,'Totals by phase'!$A10,'Engagement index'!AZ:AZ,"x")</f>
        <v>0</v>
      </c>
      <c r="AM10">
        <f>COUNTIFS('Engagement index'!$B:$B,'Totals by phase'!$A10,'Engagement index'!BA:BA,"x")</f>
        <v>0</v>
      </c>
      <c r="AN10">
        <f>COUNTIFS('Engagement index'!$B:$B,'Totals by phase'!$A10,'Engagement index'!BB:BB,"x")</f>
        <v>1</v>
      </c>
      <c r="AO10">
        <f>COUNTIFS('Engagement index'!$B:$B,'Totals by phase'!$A10,'Engagement index'!BC:BC,"x")</f>
        <v>1</v>
      </c>
      <c r="AP10">
        <f>COUNTIFS('Engagement index'!$B:$B,'Totals by phase'!$A10,'Engagement index'!BD:BD,"x")</f>
        <v>1</v>
      </c>
      <c r="AQ10">
        <f>COUNTIFS('Engagement index'!$B:$B,'Totals by phase'!$A10,'Engagement index'!BE:BE,"x")</f>
        <v>0</v>
      </c>
      <c r="AR10">
        <f>COUNTIFS('Engagement index'!$B:$B,'Totals by phase'!$A10,'Engagement index'!BF:BF,"x")</f>
        <v>0</v>
      </c>
      <c r="AS10">
        <f>COUNTIFS('Engagement index'!$B:$B,'Totals by phase'!$A10,'Engagement index'!BG:BG,"x")</f>
        <v>1</v>
      </c>
      <c r="AT10">
        <f>COUNTIFS('Engagement index'!$B:$B,'Totals by phase'!$A10,'Engagement index'!BH:BH,"x")</f>
        <v>1</v>
      </c>
      <c r="AU10">
        <f>COUNTIFS('Engagement index'!$B:$B,'Totals by phase'!$A10,'Engagement index'!BI:BI,"x")</f>
        <v>0</v>
      </c>
      <c r="AV10">
        <f>COUNTIFS('Engagement index'!$B:$B,'Totals by phase'!$A10,'Engagement index'!BJ:BJ,"x")</f>
        <v>0</v>
      </c>
      <c r="AW10">
        <f>COUNTIFS('Engagement index'!$B:$B,'Totals by phase'!$A10,'Engagement index'!BK:BK,"x")</f>
        <v>0</v>
      </c>
      <c r="AX10">
        <f>COUNTIFS('Engagement index'!$B:$B,'Totals by phase'!$A10,'Engagement index'!BL:BL,"x")</f>
        <v>0</v>
      </c>
      <c r="AY10">
        <f>COUNTIFS('Engagement index'!$B:$B,'Totals by phase'!$A10,'Engagement index'!BM:BM,"x")</f>
        <v>0</v>
      </c>
      <c r="AZ10">
        <f>COUNTIFS('Engagement index'!$B:$B,'Totals by phase'!$A10,'Engagement index'!BN:BN,"x")</f>
        <v>0</v>
      </c>
    </row>
    <row r="12" spans="1:52">
      <c r="A12" s="99" t="s">
        <v>1759</v>
      </c>
      <c r="B12" s="311">
        <f>SUM(B4:B10)</f>
        <v>111903</v>
      </c>
      <c r="C12" s="99">
        <f>SUM(C4:C10)</f>
        <v>29</v>
      </c>
      <c r="D12" s="99">
        <f t="shared" ref="D12:AZ12" si="0">SUM(D4:D10)</f>
        <v>10</v>
      </c>
      <c r="E12" s="99">
        <f t="shared" si="0"/>
        <v>1</v>
      </c>
      <c r="F12" s="99">
        <f t="shared" si="0"/>
        <v>15</v>
      </c>
      <c r="G12" s="99">
        <f t="shared" si="0"/>
        <v>10</v>
      </c>
      <c r="H12" s="99">
        <f t="shared" si="0"/>
        <v>3</v>
      </c>
      <c r="I12" s="99">
        <f t="shared" si="0"/>
        <v>11</v>
      </c>
      <c r="J12" s="99">
        <f t="shared" si="0"/>
        <v>8</v>
      </c>
      <c r="K12" s="99">
        <f t="shared" si="0"/>
        <v>9</v>
      </c>
      <c r="L12" s="99">
        <f t="shared" si="0"/>
        <v>7</v>
      </c>
      <c r="M12" s="99">
        <f t="shared" si="0"/>
        <v>7</v>
      </c>
      <c r="N12" s="99">
        <f t="shared" si="0"/>
        <v>6</v>
      </c>
      <c r="O12" s="99">
        <f t="shared" si="0"/>
        <v>0</v>
      </c>
      <c r="P12" s="99">
        <f t="shared" si="0"/>
        <v>8</v>
      </c>
      <c r="Q12" s="99">
        <f t="shared" si="0"/>
        <v>6</v>
      </c>
      <c r="R12" s="99">
        <f t="shared" si="0"/>
        <v>6</v>
      </c>
      <c r="S12" s="99">
        <f t="shared" si="0"/>
        <v>13</v>
      </c>
      <c r="T12" s="99">
        <f t="shared" si="0"/>
        <v>1</v>
      </c>
      <c r="U12" s="99">
        <f t="shared" si="0"/>
        <v>0</v>
      </c>
      <c r="V12" s="99">
        <f t="shared" si="0"/>
        <v>6</v>
      </c>
      <c r="W12" s="99">
        <f t="shared" si="0"/>
        <v>2</v>
      </c>
      <c r="X12" s="99">
        <f t="shared" si="0"/>
        <v>5</v>
      </c>
      <c r="Y12" s="99">
        <f t="shared" si="0"/>
        <v>0</v>
      </c>
      <c r="Z12" s="99">
        <f t="shared" si="0"/>
        <v>0</v>
      </c>
      <c r="AA12" s="99">
        <f t="shared" si="0"/>
        <v>5</v>
      </c>
      <c r="AB12" s="99">
        <f t="shared" si="0"/>
        <v>7</v>
      </c>
      <c r="AC12" s="99">
        <f t="shared" si="0"/>
        <v>8</v>
      </c>
      <c r="AD12" s="99">
        <f t="shared" si="0"/>
        <v>2</v>
      </c>
      <c r="AE12" s="99">
        <f t="shared" si="0"/>
        <v>7</v>
      </c>
      <c r="AF12" s="99">
        <f t="shared" si="0"/>
        <v>10</v>
      </c>
      <c r="AG12" s="99">
        <f t="shared" si="0"/>
        <v>4</v>
      </c>
      <c r="AH12" s="99">
        <f t="shared" si="0"/>
        <v>16</v>
      </c>
      <c r="AI12" s="99">
        <f t="shared" si="0"/>
        <v>19</v>
      </c>
      <c r="AJ12" s="99">
        <f t="shared" si="0"/>
        <v>16</v>
      </c>
      <c r="AK12" s="99">
        <f t="shared" si="0"/>
        <v>2</v>
      </c>
      <c r="AL12" s="99">
        <f t="shared" si="0"/>
        <v>2</v>
      </c>
      <c r="AM12" s="99">
        <f t="shared" si="0"/>
        <v>6</v>
      </c>
      <c r="AN12" s="99">
        <f t="shared" si="0"/>
        <v>7</v>
      </c>
      <c r="AO12" s="99">
        <f t="shared" si="0"/>
        <v>6</v>
      </c>
      <c r="AP12" s="99">
        <f t="shared" si="0"/>
        <v>4</v>
      </c>
      <c r="AQ12" s="99">
        <f t="shared" si="0"/>
        <v>8</v>
      </c>
      <c r="AR12" s="99">
        <f t="shared" si="0"/>
        <v>8</v>
      </c>
      <c r="AS12" s="99">
        <f t="shared" si="0"/>
        <v>10</v>
      </c>
      <c r="AT12" s="99">
        <f t="shared" si="0"/>
        <v>8</v>
      </c>
      <c r="AU12" s="99">
        <f t="shared" si="0"/>
        <v>1</v>
      </c>
      <c r="AV12" s="99">
        <f t="shared" si="0"/>
        <v>4</v>
      </c>
      <c r="AW12" s="99">
        <f t="shared" si="0"/>
        <v>1</v>
      </c>
      <c r="AX12" s="99">
        <f t="shared" si="0"/>
        <v>2</v>
      </c>
      <c r="AY12" s="99">
        <f t="shared" si="0"/>
        <v>0</v>
      </c>
      <c r="AZ12" s="99">
        <f t="shared" si="0"/>
        <v>1</v>
      </c>
    </row>
  </sheetData>
  <mergeCells count="12">
    <mergeCell ref="AM2:AT2"/>
    <mergeCell ref="AX2:AZ2"/>
    <mergeCell ref="A1:A3"/>
    <mergeCell ref="B1:B3"/>
    <mergeCell ref="C1:AZ1"/>
    <mergeCell ref="C2:H2"/>
    <mergeCell ref="I2:O2"/>
    <mergeCell ref="P2:T2"/>
    <mergeCell ref="V2:Z2"/>
    <mergeCell ref="AA2:AC2"/>
    <mergeCell ref="AE2:AF2"/>
    <mergeCell ref="AG2:AK2"/>
  </mergeCells>
  <conditionalFormatting sqref="C2:AZ3">
    <cfRule type="cellIs" dxfId="0" priority="1" operator="equal">
      <formula>"x"</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AA54"/>
  <sheetViews>
    <sheetView zoomScale="70" zoomScaleNormal="70" zoomScalePageLayoutView="90" workbookViewId="0">
      <pane xSplit="4" ySplit="6" topLeftCell="E7" activePane="bottomRight" state="frozen"/>
      <selection pane="topRight" activeCell="E1" sqref="E1"/>
      <selection pane="bottomLeft" activeCell="A7" sqref="A7"/>
      <selection pane="bottomRight" activeCell="A5" sqref="A5"/>
    </sheetView>
  </sheetViews>
  <sheetFormatPr defaultColWidth="8.81640625" defaultRowHeight="14.5"/>
  <cols>
    <col min="1" max="1" width="2.81640625" style="17" customWidth="1"/>
    <col min="2" max="2" width="18.08984375" style="17" customWidth="1"/>
    <col min="3" max="3" width="17.08984375" style="17" customWidth="1"/>
    <col min="4" max="4" width="21" style="8" customWidth="1"/>
    <col min="5" max="5" width="54.36328125" style="17" customWidth="1"/>
    <col min="6" max="8" width="51.36328125" style="17" customWidth="1"/>
    <col min="9" max="9" width="54.08984375" style="17" customWidth="1"/>
    <col min="10" max="10" width="54.36328125" style="17" customWidth="1"/>
    <col min="11" max="11" width="78.453125" style="17" customWidth="1"/>
    <col min="12" max="13" width="54.36328125" style="17" customWidth="1"/>
    <col min="14" max="14" width="53.6328125" style="17" customWidth="1"/>
    <col min="15" max="15" width="43.36328125" style="17" customWidth="1"/>
    <col min="16" max="16" width="76.36328125" style="17" customWidth="1"/>
    <col min="17" max="17" width="100.453125" style="17" customWidth="1"/>
    <col min="18" max="18" width="85.08984375" style="17" customWidth="1"/>
    <col min="19" max="19" width="70.08984375" style="17" customWidth="1"/>
    <col min="20" max="20" width="41.08984375" style="17" customWidth="1"/>
    <col min="21" max="21" width="81.08984375" style="17" customWidth="1"/>
    <col min="22" max="23" width="54.08984375" style="17" customWidth="1"/>
    <col min="24" max="25" width="50.36328125" customWidth="1"/>
    <col min="26" max="26" width="6.81640625" style="17" customWidth="1"/>
    <col min="27" max="27" width="62.08984375" style="17" customWidth="1"/>
    <col min="28" max="16384" width="8.81640625" style="17"/>
  </cols>
  <sheetData>
    <row r="1" spans="2:27" ht="4.25" customHeight="1"/>
    <row r="2" spans="2:27" ht="4.25" customHeight="1"/>
    <row r="3" spans="2:27" ht="4.25" customHeight="1"/>
    <row r="4" spans="2:27" ht="4.25" customHeight="1">
      <c r="F4" s="158"/>
      <c r="G4" s="158"/>
      <c r="H4" s="158"/>
      <c r="I4" s="158"/>
      <c r="T4" s="158"/>
      <c r="V4" s="158"/>
      <c r="W4" s="158"/>
      <c r="X4" s="33"/>
      <c r="Y4" s="33"/>
    </row>
    <row r="5" spans="2:27" ht="15.5">
      <c r="B5" s="357" t="s">
        <v>544</v>
      </c>
      <c r="C5" s="358"/>
      <c r="D5" s="359"/>
      <c r="E5" s="335"/>
      <c r="F5" s="336"/>
      <c r="G5" s="336"/>
      <c r="H5" s="336"/>
      <c r="I5" s="336"/>
      <c r="J5" s="335"/>
      <c r="K5" s="335"/>
      <c r="L5" s="335"/>
      <c r="M5" s="335"/>
      <c r="N5" s="335"/>
      <c r="O5" s="335"/>
      <c r="P5" s="335"/>
      <c r="Q5" s="336"/>
      <c r="R5" s="336"/>
      <c r="S5" s="336"/>
      <c r="T5" s="336"/>
      <c r="U5" s="336"/>
      <c r="V5" s="336"/>
      <c r="W5" s="336"/>
      <c r="X5" s="337"/>
      <c r="Y5" s="337"/>
      <c r="AA5" s="339"/>
    </row>
    <row r="6" spans="2:27" ht="31">
      <c r="B6" s="1" t="s">
        <v>545</v>
      </c>
      <c r="C6" s="1" t="s">
        <v>3</v>
      </c>
      <c r="D6" s="28" t="s">
        <v>4</v>
      </c>
      <c r="E6" s="29" t="s">
        <v>137</v>
      </c>
      <c r="F6" s="29" t="s">
        <v>145</v>
      </c>
      <c r="G6" s="29" t="s">
        <v>147</v>
      </c>
      <c r="H6" s="29" t="s">
        <v>150</v>
      </c>
      <c r="I6" s="29" t="s">
        <v>152</v>
      </c>
      <c r="J6" s="29" t="s">
        <v>1883</v>
      </c>
      <c r="K6" s="29" t="s">
        <v>159</v>
      </c>
      <c r="L6" s="29" t="s">
        <v>165</v>
      </c>
      <c r="M6" s="29" t="s">
        <v>169</v>
      </c>
      <c r="N6" s="29" t="s">
        <v>173</v>
      </c>
      <c r="O6" s="29" t="s">
        <v>177</v>
      </c>
      <c r="P6" s="29" t="s">
        <v>182</v>
      </c>
      <c r="Q6" s="29" t="s">
        <v>187</v>
      </c>
      <c r="R6" s="29" t="s">
        <v>192</v>
      </c>
      <c r="S6" s="29" t="s">
        <v>198</v>
      </c>
      <c r="T6" s="29" t="s">
        <v>202</v>
      </c>
      <c r="U6" s="29" t="s">
        <v>207</v>
      </c>
      <c r="V6" s="29" t="s">
        <v>212</v>
      </c>
      <c r="W6" s="29" t="s">
        <v>218</v>
      </c>
      <c r="X6" s="338" t="s">
        <v>220</v>
      </c>
      <c r="Y6" s="338" t="s">
        <v>225</v>
      </c>
      <c r="AA6" s="340" t="s">
        <v>546</v>
      </c>
    </row>
    <row r="7" spans="2:27" ht="130.5">
      <c r="B7" s="360" t="s">
        <v>547</v>
      </c>
      <c r="C7" s="42" t="s">
        <v>11</v>
      </c>
      <c r="D7" s="3" t="s">
        <v>12</v>
      </c>
      <c r="E7" s="7"/>
      <c r="J7" s="7"/>
      <c r="K7" s="7"/>
      <c r="L7" s="7"/>
      <c r="M7" s="7" t="s">
        <v>548</v>
      </c>
      <c r="R7" s="7" t="s">
        <v>549</v>
      </c>
      <c r="U7" s="7"/>
      <c r="X7" s="18"/>
      <c r="Y7" s="18"/>
      <c r="AA7" s="7" t="s">
        <v>1884</v>
      </c>
    </row>
    <row r="8" spans="2:27" ht="409.5">
      <c r="B8" s="361"/>
      <c r="C8" s="4"/>
      <c r="D8" s="3" t="s">
        <v>13</v>
      </c>
      <c r="E8" s="7"/>
      <c r="H8" s="7" t="s">
        <v>550</v>
      </c>
      <c r="I8" s="7"/>
      <c r="J8" s="7"/>
      <c r="K8" s="7"/>
      <c r="L8" s="7"/>
      <c r="M8" s="7"/>
      <c r="R8" s="7" t="s">
        <v>551</v>
      </c>
      <c r="T8" s="7"/>
      <c r="U8" s="7"/>
      <c r="V8" s="119" t="s">
        <v>1885</v>
      </c>
      <c r="W8" s="119"/>
      <c r="X8" s="18"/>
      <c r="Y8" s="18"/>
      <c r="AA8" s="7" t="s">
        <v>1886</v>
      </c>
    </row>
    <row r="9" spans="2:27">
      <c r="B9" s="361"/>
      <c r="C9" s="4"/>
      <c r="D9" s="3" t="s">
        <v>14</v>
      </c>
      <c r="E9" s="7"/>
      <c r="J9" s="7"/>
      <c r="K9" s="7"/>
      <c r="L9" s="7"/>
      <c r="M9" s="7"/>
      <c r="X9" s="18"/>
      <c r="Y9" s="18"/>
    </row>
    <row r="10" spans="2:27" ht="72.5">
      <c r="B10" s="361"/>
      <c r="C10" s="4"/>
      <c r="D10" s="3" t="s">
        <v>15</v>
      </c>
      <c r="E10" s="7"/>
      <c r="J10" s="7"/>
      <c r="K10" s="7"/>
      <c r="L10" s="7"/>
      <c r="M10" s="7"/>
      <c r="T10" s="7" t="s">
        <v>1887</v>
      </c>
      <c r="X10" s="18"/>
      <c r="Y10" s="18"/>
      <c r="AA10" s="7" t="s">
        <v>1888</v>
      </c>
    </row>
    <row r="11" spans="2:27" ht="409.25" customHeight="1">
      <c r="B11" s="361"/>
      <c r="C11" s="14" t="s">
        <v>16</v>
      </c>
      <c r="D11" s="3" t="s">
        <v>17</v>
      </c>
      <c r="J11" s="7" t="s">
        <v>552</v>
      </c>
      <c r="K11" s="7"/>
      <c r="L11" s="7" t="s">
        <v>553</v>
      </c>
      <c r="M11" s="7" t="s">
        <v>1889</v>
      </c>
      <c r="R11" s="100" t="s">
        <v>554</v>
      </c>
      <c r="T11" s="7"/>
      <c r="U11" s="7"/>
      <c r="X11" s="18"/>
      <c r="Y11" s="18"/>
      <c r="AA11" s="7" t="s">
        <v>555</v>
      </c>
    </row>
    <row r="12" spans="2:27" ht="408">
      <c r="B12" s="361"/>
      <c r="C12" s="15"/>
      <c r="D12" s="3" t="s">
        <v>18</v>
      </c>
      <c r="E12" s="7"/>
      <c r="H12" s="7" t="s">
        <v>556</v>
      </c>
      <c r="I12" s="7"/>
      <c r="J12" s="7"/>
      <c r="K12" s="19" t="s">
        <v>557</v>
      </c>
      <c r="L12" s="7" t="s">
        <v>558</v>
      </c>
      <c r="M12" s="7"/>
      <c r="V12" s="7"/>
      <c r="W12" s="7"/>
      <c r="X12" s="18"/>
      <c r="Y12" s="18"/>
      <c r="AA12" s="108" t="s">
        <v>1890</v>
      </c>
    </row>
    <row r="13" spans="2:27" ht="188.5">
      <c r="B13" s="361"/>
      <c r="C13" s="15"/>
      <c r="D13" s="3" t="s">
        <v>19</v>
      </c>
      <c r="E13" s="7"/>
      <c r="J13" s="7" t="s">
        <v>559</v>
      </c>
      <c r="K13" s="7"/>
      <c r="L13" s="7"/>
      <c r="M13" s="7"/>
      <c r="R13" s="7" t="s">
        <v>560</v>
      </c>
      <c r="X13" s="18"/>
      <c r="Y13" s="18"/>
      <c r="AA13" s="7" t="s">
        <v>561</v>
      </c>
    </row>
    <row r="14" spans="2:27" ht="43.25" customHeight="1">
      <c r="B14" s="361"/>
      <c r="C14" s="15"/>
      <c r="D14" s="3" t="s">
        <v>20</v>
      </c>
      <c r="E14" s="7"/>
      <c r="J14" s="7"/>
      <c r="K14" s="7"/>
      <c r="L14" s="7"/>
      <c r="M14" s="7"/>
      <c r="R14" s="7" t="s">
        <v>562</v>
      </c>
      <c r="X14" s="18"/>
      <c r="Y14" s="18"/>
      <c r="AA14" s="7" t="s">
        <v>563</v>
      </c>
    </row>
    <row r="15" spans="2:27" ht="158.5" customHeight="1">
      <c r="B15" s="361"/>
      <c r="C15" s="15"/>
      <c r="D15" s="3" t="s">
        <v>21</v>
      </c>
      <c r="E15" s="7"/>
      <c r="J15" s="7"/>
      <c r="K15" s="7"/>
      <c r="L15" s="7"/>
      <c r="M15" s="7"/>
      <c r="R15" s="7" t="s">
        <v>564</v>
      </c>
      <c r="X15" s="18"/>
      <c r="Y15" s="18"/>
      <c r="AA15" s="7" t="s">
        <v>1891</v>
      </c>
    </row>
    <row r="16" spans="2:27" ht="334.5" customHeight="1">
      <c r="B16" s="361"/>
      <c r="C16" s="15"/>
      <c r="D16" s="3" t="s">
        <v>22</v>
      </c>
      <c r="E16" s="7"/>
      <c r="F16" s="108" t="s">
        <v>565</v>
      </c>
      <c r="G16" s="108" t="s">
        <v>566</v>
      </c>
      <c r="H16" s="108" t="s">
        <v>567</v>
      </c>
      <c r="I16" s="108"/>
      <c r="J16" s="7" t="s">
        <v>1892</v>
      </c>
      <c r="K16" s="7"/>
      <c r="L16" s="7"/>
      <c r="M16" s="7"/>
      <c r="Q16" s="7" t="s">
        <v>568</v>
      </c>
      <c r="R16" s="7" t="s">
        <v>569</v>
      </c>
      <c r="T16" s="7" t="s">
        <v>570</v>
      </c>
      <c r="U16" s="7"/>
      <c r="V16" s="108" t="s">
        <v>571</v>
      </c>
      <c r="W16" s="108"/>
      <c r="X16" s="18"/>
      <c r="Y16" s="18"/>
      <c r="AA16" s="7" t="s">
        <v>1893</v>
      </c>
    </row>
    <row r="17" spans="2:27" ht="409.5">
      <c r="B17" s="361"/>
      <c r="C17" s="5" t="s">
        <v>23</v>
      </c>
      <c r="D17" s="3" t="s">
        <v>24</v>
      </c>
      <c r="E17" s="7" t="s">
        <v>572</v>
      </c>
      <c r="F17" s="7"/>
      <c r="G17" s="7"/>
      <c r="H17" s="7"/>
      <c r="I17" s="7"/>
      <c r="J17" s="7"/>
      <c r="K17" s="7"/>
      <c r="L17" s="7"/>
      <c r="M17" s="7" t="s">
        <v>573</v>
      </c>
      <c r="R17" s="7" t="s">
        <v>574</v>
      </c>
      <c r="V17" s="7"/>
      <c r="W17" s="7"/>
      <c r="X17" s="18"/>
      <c r="Y17" s="18"/>
      <c r="AA17" s="7" t="s">
        <v>1894</v>
      </c>
    </row>
    <row r="18" spans="2:27" ht="409.5">
      <c r="B18" s="361"/>
      <c r="C18" s="2"/>
      <c r="D18" s="3" t="s">
        <v>25</v>
      </c>
      <c r="E18" s="7" t="s">
        <v>575</v>
      </c>
      <c r="J18" s="7"/>
      <c r="K18" s="7"/>
      <c r="L18" s="7" t="s">
        <v>576</v>
      </c>
      <c r="M18" s="7" t="s">
        <v>573</v>
      </c>
      <c r="S18" s="7" t="s">
        <v>1895</v>
      </c>
      <c r="V18" s="7" t="s">
        <v>577</v>
      </c>
      <c r="W18" s="7"/>
      <c r="X18" s="18"/>
      <c r="Y18" s="18"/>
      <c r="AA18" s="7" t="s">
        <v>1896</v>
      </c>
    </row>
    <row r="19" spans="2:27" ht="333.5">
      <c r="B19" s="361"/>
      <c r="C19" s="2"/>
      <c r="D19" s="3" t="s">
        <v>26</v>
      </c>
      <c r="E19" s="7"/>
      <c r="F19" s="7"/>
      <c r="G19" s="7"/>
      <c r="H19" s="7"/>
      <c r="I19" s="7"/>
      <c r="J19" s="7"/>
      <c r="K19" s="7"/>
      <c r="L19" s="7"/>
      <c r="M19" s="7"/>
      <c r="R19" s="7" t="s">
        <v>578</v>
      </c>
      <c r="T19" s="7" t="s">
        <v>579</v>
      </c>
      <c r="V19" s="7"/>
      <c r="W19" s="7"/>
      <c r="X19" s="18"/>
      <c r="Y19" s="18"/>
      <c r="AA19" s="7" t="s">
        <v>1897</v>
      </c>
    </row>
    <row r="20" spans="2:27" ht="72.5">
      <c r="B20" s="361"/>
      <c r="C20" s="2"/>
      <c r="D20" s="3" t="s">
        <v>27</v>
      </c>
      <c r="E20" s="7"/>
      <c r="J20" s="7"/>
      <c r="K20" s="7"/>
      <c r="L20" s="7"/>
      <c r="M20" s="7"/>
      <c r="X20" s="18"/>
      <c r="Y20" s="18"/>
    </row>
    <row r="21" spans="2:27" ht="409.5">
      <c r="B21" s="361"/>
      <c r="C21" s="2"/>
      <c r="D21" s="3" t="s">
        <v>28</v>
      </c>
      <c r="E21" s="7"/>
      <c r="J21" s="7"/>
      <c r="K21" s="7"/>
      <c r="L21" s="7"/>
      <c r="M21" s="7"/>
      <c r="T21" s="7" t="s">
        <v>1898</v>
      </c>
      <c r="X21" s="18"/>
      <c r="Y21" s="18"/>
      <c r="AA21" s="7" t="s">
        <v>1899</v>
      </c>
    </row>
    <row r="22" spans="2:27" ht="135" customHeight="1">
      <c r="B22" s="361"/>
      <c r="C22" s="2"/>
      <c r="D22" s="3" t="s">
        <v>29</v>
      </c>
      <c r="E22" s="7" t="s">
        <v>572</v>
      </c>
      <c r="J22" s="7"/>
      <c r="K22" s="7"/>
      <c r="L22" s="7"/>
      <c r="M22" s="7"/>
      <c r="T22" s="7" t="s">
        <v>580</v>
      </c>
      <c r="X22" s="18"/>
      <c r="Y22" s="18"/>
      <c r="AA22" s="7" t="s">
        <v>1900</v>
      </c>
    </row>
    <row r="23" spans="2:27" ht="29">
      <c r="B23" s="361"/>
      <c r="C23" s="2"/>
      <c r="D23" s="3" t="s">
        <v>30</v>
      </c>
      <c r="E23" s="7"/>
      <c r="J23" s="7"/>
      <c r="K23" s="7"/>
      <c r="L23" s="7"/>
      <c r="M23" s="7"/>
      <c r="X23" s="18"/>
      <c r="Y23" s="18"/>
    </row>
    <row r="24" spans="2:27" ht="58">
      <c r="B24" s="362" t="s">
        <v>581</v>
      </c>
      <c r="C24" s="42" t="s">
        <v>11</v>
      </c>
      <c r="D24" s="3" t="s">
        <v>31</v>
      </c>
      <c r="E24" s="7"/>
      <c r="J24" s="7"/>
      <c r="K24" s="7"/>
      <c r="L24" s="7"/>
      <c r="M24" s="7"/>
      <c r="X24" s="18"/>
      <c r="Y24" s="18"/>
    </row>
    <row r="25" spans="2:27" ht="75" customHeight="1">
      <c r="B25" s="362"/>
      <c r="C25" s="6"/>
      <c r="D25" s="3" t="s">
        <v>32</v>
      </c>
      <c r="E25" s="7"/>
      <c r="J25" s="7"/>
      <c r="K25" s="7"/>
      <c r="L25" s="7"/>
      <c r="M25" s="7"/>
      <c r="R25" s="7" t="s">
        <v>582</v>
      </c>
      <c r="X25" s="18"/>
      <c r="Y25" s="18"/>
      <c r="AA25" s="7" t="s">
        <v>583</v>
      </c>
    </row>
    <row r="26" spans="2:27" ht="58">
      <c r="B26" s="362"/>
      <c r="C26" s="6"/>
      <c r="D26" s="3" t="s">
        <v>33</v>
      </c>
      <c r="E26" s="7"/>
      <c r="J26" s="7" t="s">
        <v>584</v>
      </c>
      <c r="K26" s="7"/>
      <c r="L26" s="7"/>
      <c r="M26" s="7"/>
      <c r="X26" s="18"/>
      <c r="Y26" s="18"/>
      <c r="AA26" s="7" t="s">
        <v>585</v>
      </c>
    </row>
    <row r="27" spans="2:27" ht="29">
      <c r="B27" s="362"/>
      <c r="C27" s="6"/>
      <c r="D27" s="3" t="s">
        <v>34</v>
      </c>
      <c r="E27" s="7"/>
      <c r="K27" s="7"/>
      <c r="L27" s="7"/>
      <c r="M27" s="7"/>
      <c r="X27" s="18"/>
      <c r="Y27" s="18"/>
    </row>
    <row r="28" spans="2:27" ht="409.5">
      <c r="B28" s="362"/>
      <c r="C28" s="16" t="s">
        <v>35</v>
      </c>
      <c r="D28" s="3" t="s">
        <v>36</v>
      </c>
      <c r="E28" s="7"/>
      <c r="J28" s="7" t="s">
        <v>586</v>
      </c>
      <c r="K28" s="7" t="s">
        <v>1870</v>
      </c>
      <c r="L28" s="7" t="s">
        <v>587</v>
      </c>
      <c r="M28" s="7"/>
      <c r="N28" s="7" t="s">
        <v>588</v>
      </c>
      <c r="O28" s="7" t="s">
        <v>589</v>
      </c>
      <c r="P28" s="112" t="s">
        <v>1871</v>
      </c>
      <c r="R28" s="107" t="s">
        <v>590</v>
      </c>
      <c r="X28" s="18" t="s">
        <v>1872</v>
      </c>
      <c r="Y28" s="18"/>
      <c r="AA28" s="7" t="s">
        <v>1873</v>
      </c>
    </row>
    <row r="29" spans="2:27" ht="377">
      <c r="B29" s="362"/>
      <c r="C29" s="16"/>
      <c r="D29" s="3" t="s">
        <v>37</v>
      </c>
      <c r="E29" s="7"/>
      <c r="J29" s="7" t="s">
        <v>591</v>
      </c>
      <c r="K29" s="7"/>
      <c r="L29" s="7"/>
      <c r="M29" s="7"/>
      <c r="R29" s="108" t="s">
        <v>592</v>
      </c>
      <c r="X29" s="18"/>
      <c r="Y29" s="18"/>
      <c r="AA29" s="108" t="s">
        <v>1874</v>
      </c>
    </row>
    <row r="30" spans="2:27" ht="251.5" customHeight="1">
      <c r="B30" s="362"/>
      <c r="C30" s="16"/>
      <c r="D30" s="3" t="s">
        <v>38</v>
      </c>
      <c r="E30" s="7"/>
      <c r="J30" s="7" t="s">
        <v>586</v>
      </c>
      <c r="K30" s="7"/>
      <c r="L30" s="7" t="s">
        <v>587</v>
      </c>
      <c r="M30" s="7" t="s">
        <v>593</v>
      </c>
      <c r="R30" s="7" t="s">
        <v>594</v>
      </c>
      <c r="T30" s="7" t="s">
        <v>1875</v>
      </c>
      <c r="U30" s="119" t="s">
        <v>2108</v>
      </c>
      <c r="X30" s="18" t="s">
        <v>1876</v>
      </c>
      <c r="Y30" s="18"/>
      <c r="AA30" s="7" t="s">
        <v>1877</v>
      </c>
    </row>
    <row r="31" spans="2:27">
      <c r="B31" s="362"/>
      <c r="C31" s="16"/>
      <c r="D31" s="3" t="s">
        <v>39</v>
      </c>
      <c r="E31" s="7"/>
      <c r="J31" s="7"/>
      <c r="K31" s="7"/>
      <c r="L31" s="7"/>
      <c r="M31" s="7"/>
      <c r="X31" s="18"/>
      <c r="Y31" s="18"/>
    </row>
    <row r="32" spans="2:27">
      <c r="B32" s="362"/>
      <c r="C32" s="16"/>
      <c r="D32" s="3" t="s">
        <v>40</v>
      </c>
      <c r="E32" s="7"/>
      <c r="J32" s="7"/>
      <c r="K32" s="7"/>
      <c r="L32" s="7"/>
      <c r="M32" s="7"/>
      <c r="X32" s="18"/>
      <c r="Y32" s="18"/>
    </row>
    <row r="33" spans="2:27" ht="150" customHeight="1">
      <c r="B33" s="362"/>
      <c r="C33" s="16"/>
      <c r="D33" s="3" t="s">
        <v>41</v>
      </c>
      <c r="E33" s="7"/>
      <c r="J33" s="7"/>
      <c r="K33" s="7"/>
      <c r="L33" s="7"/>
      <c r="M33" s="7" t="s">
        <v>595</v>
      </c>
      <c r="R33" s="7" t="s">
        <v>596</v>
      </c>
      <c r="V33" s="7" t="s">
        <v>597</v>
      </c>
      <c r="W33" s="7"/>
      <c r="X33" s="18"/>
      <c r="Y33" s="18"/>
      <c r="AA33" s="7" t="s">
        <v>598</v>
      </c>
    </row>
    <row r="34" spans="2:27" ht="261">
      <c r="B34" s="363" t="s">
        <v>599</v>
      </c>
      <c r="C34" s="42" t="s">
        <v>11</v>
      </c>
      <c r="D34" s="3" t="s">
        <v>42</v>
      </c>
      <c r="E34" s="7"/>
      <c r="J34" s="7" t="s">
        <v>559</v>
      </c>
      <c r="K34" s="7"/>
      <c r="L34" s="7"/>
      <c r="M34" s="7"/>
      <c r="V34" s="7"/>
      <c r="W34" s="7" t="s">
        <v>1878</v>
      </c>
      <c r="X34" s="18"/>
      <c r="Y34" s="18"/>
      <c r="AA34" s="7" t="s">
        <v>1879</v>
      </c>
    </row>
    <row r="35" spans="2:27" ht="391.5">
      <c r="B35" s="363"/>
      <c r="C35" s="42"/>
      <c r="D35" s="3" t="s">
        <v>43</v>
      </c>
      <c r="E35" s="7"/>
      <c r="F35" s="7" t="s">
        <v>600</v>
      </c>
      <c r="G35" s="7" t="s">
        <v>601</v>
      </c>
      <c r="H35" s="7" t="s">
        <v>602</v>
      </c>
      <c r="I35" s="7"/>
      <c r="J35" s="7" t="s">
        <v>559</v>
      </c>
      <c r="K35" s="7"/>
      <c r="L35" s="7"/>
      <c r="M35" s="7"/>
      <c r="V35" s="7"/>
      <c r="W35" s="7"/>
      <c r="X35" s="18"/>
      <c r="Y35" s="18"/>
      <c r="AA35" s="7" t="s">
        <v>1880</v>
      </c>
    </row>
    <row r="36" spans="2:27" ht="159.5">
      <c r="B36" s="363"/>
      <c r="C36" s="42"/>
      <c r="D36" s="3" t="s">
        <v>44</v>
      </c>
      <c r="E36" s="7"/>
      <c r="J36" s="7" t="s">
        <v>559</v>
      </c>
      <c r="K36" s="7"/>
      <c r="L36" s="7"/>
      <c r="M36" s="7"/>
      <c r="X36" s="18"/>
      <c r="Y36" s="18"/>
      <c r="AA36" s="7" t="s">
        <v>603</v>
      </c>
    </row>
    <row r="37" spans="2:27" ht="29">
      <c r="B37" s="363"/>
      <c r="C37" s="42"/>
      <c r="D37" s="3" t="s">
        <v>45</v>
      </c>
      <c r="E37" s="7"/>
      <c r="J37" s="7"/>
      <c r="K37" s="7"/>
      <c r="L37" s="7"/>
      <c r="M37" s="7"/>
      <c r="X37" s="18"/>
      <c r="Y37" s="18"/>
    </row>
    <row r="38" spans="2:27" ht="403">
      <c r="B38" s="363"/>
      <c r="C38" s="42"/>
      <c r="D38" s="3" t="s">
        <v>46</v>
      </c>
      <c r="E38" s="7"/>
      <c r="H38" s="7" t="s">
        <v>604</v>
      </c>
      <c r="I38" s="108" t="s">
        <v>605</v>
      </c>
      <c r="J38" s="7"/>
      <c r="K38" s="7"/>
      <c r="L38" s="7"/>
      <c r="M38" s="7"/>
      <c r="V38" s="108"/>
      <c r="W38" s="108"/>
      <c r="X38" s="18"/>
      <c r="Y38" s="18"/>
      <c r="AA38" s="7" t="s">
        <v>606</v>
      </c>
    </row>
    <row r="39" spans="2:27" ht="377">
      <c r="B39" s="363"/>
      <c r="C39" s="42"/>
      <c r="D39" s="3" t="s">
        <v>47</v>
      </c>
      <c r="E39" s="7"/>
      <c r="J39" s="7"/>
      <c r="K39" s="7"/>
      <c r="L39" s="7"/>
      <c r="M39" s="7"/>
      <c r="X39" s="18"/>
      <c r="Y39" s="7" t="s">
        <v>607</v>
      </c>
      <c r="AA39" s="7" t="s">
        <v>607</v>
      </c>
    </row>
    <row r="40" spans="2:27" ht="29">
      <c r="B40" s="363"/>
      <c r="C40" s="42"/>
      <c r="D40" s="3" t="s">
        <v>48</v>
      </c>
      <c r="E40" s="7"/>
      <c r="J40" s="7"/>
      <c r="K40" s="7"/>
      <c r="L40" s="7"/>
      <c r="M40" s="7"/>
      <c r="X40" s="18"/>
      <c r="Y40" s="18"/>
    </row>
    <row r="41" spans="2:27" ht="319">
      <c r="B41" s="363"/>
      <c r="C41" s="42"/>
      <c r="D41" s="3" t="s">
        <v>49</v>
      </c>
      <c r="E41" s="7" t="s">
        <v>608</v>
      </c>
      <c r="J41" s="7"/>
      <c r="K41" s="7"/>
      <c r="L41" s="7"/>
      <c r="M41" s="7"/>
      <c r="X41" s="18"/>
      <c r="Y41" s="18"/>
      <c r="AA41" s="7" t="s">
        <v>609</v>
      </c>
    </row>
    <row r="42" spans="2:27" ht="72.5">
      <c r="B42" s="363"/>
      <c r="C42" s="16" t="s">
        <v>35</v>
      </c>
      <c r="D42" s="3" t="s">
        <v>50</v>
      </c>
      <c r="E42" s="7"/>
      <c r="J42" s="7"/>
      <c r="K42" s="7"/>
      <c r="L42" s="7"/>
      <c r="M42" s="7"/>
      <c r="X42" s="18"/>
      <c r="Y42" s="18"/>
    </row>
    <row r="43" spans="2:27" ht="348">
      <c r="B43" s="97" t="s">
        <v>610</v>
      </c>
      <c r="C43" s="7" t="s">
        <v>51</v>
      </c>
      <c r="D43" s="98" t="s">
        <v>52</v>
      </c>
      <c r="E43" s="7"/>
      <c r="F43" s="7" t="s">
        <v>611</v>
      </c>
      <c r="G43" s="7"/>
      <c r="H43" s="7"/>
      <c r="I43" s="7"/>
      <c r="J43" s="7"/>
      <c r="K43" s="7"/>
      <c r="L43" s="7" t="s">
        <v>612</v>
      </c>
      <c r="M43" s="7" t="s">
        <v>613</v>
      </c>
      <c r="R43" s="7" t="s">
        <v>614</v>
      </c>
      <c r="V43" s="7"/>
      <c r="W43" s="7"/>
      <c r="X43" s="18"/>
      <c r="Y43" s="18"/>
      <c r="AA43" s="7" t="s">
        <v>1881</v>
      </c>
    </row>
    <row r="44" spans="2:27" ht="261">
      <c r="B44" s="97"/>
      <c r="C44" s="7" t="s">
        <v>51</v>
      </c>
      <c r="D44" s="98" t="s">
        <v>53</v>
      </c>
      <c r="E44" s="7"/>
      <c r="J44" s="7" t="s">
        <v>615</v>
      </c>
      <c r="K44" s="7"/>
      <c r="L44" s="7" t="s">
        <v>616</v>
      </c>
      <c r="M44" s="7" t="s">
        <v>617</v>
      </c>
      <c r="T44" s="7" t="s">
        <v>1882</v>
      </c>
      <c r="V44" s="7" t="s">
        <v>618</v>
      </c>
      <c r="W44" s="7"/>
      <c r="X44" s="18"/>
      <c r="Y44" s="18"/>
      <c r="AA44" s="7" t="s">
        <v>619</v>
      </c>
    </row>
    <row r="45" spans="2:27" ht="409.5">
      <c r="B45" s="97"/>
      <c r="C45" s="7" t="s">
        <v>51</v>
      </c>
      <c r="D45" s="98" t="s">
        <v>54</v>
      </c>
      <c r="E45" s="7"/>
      <c r="J45" s="7" t="s">
        <v>620</v>
      </c>
      <c r="K45" s="7"/>
      <c r="L45" s="7"/>
      <c r="M45" s="7" t="s">
        <v>621</v>
      </c>
      <c r="R45" s="109" t="s">
        <v>622</v>
      </c>
      <c r="X45" s="18"/>
      <c r="Y45" s="18"/>
      <c r="AA45" s="7" t="s">
        <v>623</v>
      </c>
    </row>
    <row r="46" spans="2:27" ht="43.5">
      <c r="D46" s="8" t="s">
        <v>624</v>
      </c>
      <c r="X46" s="33"/>
      <c r="Y46" s="33"/>
      <c r="AA46" s="7" t="s">
        <v>625</v>
      </c>
    </row>
    <row r="47" spans="2:27">
      <c r="X47" s="33"/>
      <c r="Y47" s="33"/>
    </row>
    <row r="48" spans="2:27">
      <c r="X48" s="110"/>
      <c r="Y48" s="110"/>
    </row>
    <row r="49" spans="24:25">
      <c r="X49" s="110"/>
      <c r="Y49" s="110"/>
    </row>
    <row r="50" spans="24:25">
      <c r="X50" s="110"/>
      <c r="Y50" s="110"/>
    </row>
    <row r="51" spans="24:25">
      <c r="X51" s="110"/>
      <c r="Y51" s="110"/>
    </row>
    <row r="52" spans="24:25">
      <c r="X52" s="110"/>
      <c r="Y52" s="110"/>
    </row>
    <row r="53" spans="24:25">
      <c r="X53" s="110"/>
      <c r="Y53" s="110"/>
    </row>
    <row r="54" spans="24:25">
      <c r="X54" s="110"/>
      <c r="Y54" s="110"/>
    </row>
  </sheetData>
  <mergeCells count="4">
    <mergeCell ref="B5:D5"/>
    <mergeCell ref="B7:B23"/>
    <mergeCell ref="B24:B33"/>
    <mergeCell ref="B34:B4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L54"/>
  <sheetViews>
    <sheetView zoomScale="70" zoomScaleNormal="70" workbookViewId="0">
      <pane xSplit="4" ySplit="6" topLeftCell="F7" activePane="bottomRight" state="frozen"/>
      <selection pane="topRight" activeCell="C7" sqref="C7"/>
      <selection pane="bottomLeft" activeCell="C7" sqref="C7"/>
      <selection pane="bottomRight" activeCell="K1" sqref="K1:K1048576"/>
    </sheetView>
  </sheetViews>
  <sheetFormatPr defaultColWidth="8.81640625" defaultRowHeight="14.5"/>
  <cols>
    <col min="1" max="1" width="2" customWidth="1"/>
    <col min="2" max="2" width="12.36328125" style="17" customWidth="1"/>
    <col min="3" max="3" width="15.81640625" style="17" customWidth="1"/>
    <col min="4" max="4" width="13.36328125" style="8" customWidth="1"/>
    <col min="5" max="5" width="65.81640625" customWidth="1"/>
    <col min="6" max="6" width="77.81640625" customWidth="1"/>
    <col min="7" max="7" width="103.36328125" customWidth="1"/>
    <col min="8" max="8" width="54.36328125" customWidth="1"/>
    <col min="9" max="9" width="71" customWidth="1"/>
    <col min="10" max="10" width="50.36328125" customWidth="1"/>
    <col min="12" max="12" width="113.6328125" customWidth="1"/>
  </cols>
  <sheetData>
    <row r="1" spans="2:12" ht="2.75" customHeight="1"/>
    <row r="2" spans="2:12" ht="2.75" customHeight="1"/>
    <row r="3" spans="2:12" ht="2.75" customHeight="1"/>
    <row r="4" spans="2:12" ht="15">
      <c r="B4" s="33"/>
      <c r="C4" s="33"/>
      <c r="D4" s="162"/>
      <c r="E4" s="176"/>
      <c r="F4" s="176"/>
      <c r="G4" s="33"/>
      <c r="H4" s="33"/>
      <c r="I4" s="33"/>
      <c r="J4" s="33"/>
      <c r="L4" s="33"/>
    </row>
    <row r="5" spans="2:12" ht="15.5">
      <c r="B5" s="364" t="s">
        <v>544</v>
      </c>
      <c r="C5" s="365"/>
      <c r="D5" s="366"/>
      <c r="E5" s="177"/>
      <c r="F5" s="177"/>
      <c r="G5" s="177"/>
      <c r="H5" s="177"/>
      <c r="I5" s="177"/>
      <c r="J5" s="177"/>
      <c r="L5" s="163"/>
    </row>
    <row r="6" spans="2:12" s="146" customFormat="1" ht="60">
      <c r="B6" s="164" t="s">
        <v>545</v>
      </c>
      <c r="C6" s="164" t="s">
        <v>3</v>
      </c>
      <c r="D6" s="165" t="s">
        <v>4</v>
      </c>
      <c r="E6" s="143" t="s">
        <v>233</v>
      </c>
      <c r="F6" s="144" t="s">
        <v>239</v>
      </c>
      <c r="G6" s="144" t="s">
        <v>243</v>
      </c>
      <c r="H6" s="144" t="s">
        <v>247</v>
      </c>
      <c r="I6" s="143" t="s">
        <v>251</v>
      </c>
      <c r="J6" s="143" t="s">
        <v>257</v>
      </c>
      <c r="L6" s="145" t="s">
        <v>626</v>
      </c>
    </row>
    <row r="7" spans="2:12" ht="409.5">
      <c r="B7" s="367" t="s">
        <v>627</v>
      </c>
      <c r="C7" s="167" t="s">
        <v>11</v>
      </c>
      <c r="D7" s="155" t="s">
        <v>12</v>
      </c>
      <c r="E7" s="18" t="s">
        <v>1860</v>
      </c>
      <c r="F7" s="18" t="s">
        <v>628</v>
      </c>
      <c r="G7" s="18" t="s">
        <v>629</v>
      </c>
      <c r="H7" s="18" t="s">
        <v>630</v>
      </c>
      <c r="I7" s="18" t="s">
        <v>631</v>
      </c>
      <c r="J7" s="18"/>
      <c r="L7" s="18" t="s">
        <v>1861</v>
      </c>
    </row>
    <row r="8" spans="2:12" ht="246.5">
      <c r="B8" s="368"/>
      <c r="C8" s="168"/>
      <c r="D8" s="155" t="s">
        <v>13</v>
      </c>
      <c r="E8" s="18"/>
      <c r="F8" s="18"/>
      <c r="G8" s="18"/>
      <c r="H8" s="18"/>
      <c r="I8" s="18" t="s">
        <v>632</v>
      </c>
      <c r="J8" s="18"/>
      <c r="L8" s="18" t="s">
        <v>1862</v>
      </c>
    </row>
    <row r="9" spans="2:12" ht="261">
      <c r="B9" s="368"/>
      <c r="C9" s="168"/>
      <c r="D9" s="155" t="s">
        <v>14</v>
      </c>
      <c r="E9" s="18"/>
      <c r="F9" s="18"/>
      <c r="G9" s="18"/>
      <c r="H9" s="18" t="s">
        <v>1863</v>
      </c>
      <c r="I9" s="18"/>
      <c r="J9" s="18"/>
      <c r="L9" s="18" t="s">
        <v>1864</v>
      </c>
    </row>
    <row r="10" spans="2:12" ht="29">
      <c r="B10" s="368"/>
      <c r="C10" s="168"/>
      <c r="D10" s="155" t="s">
        <v>15</v>
      </c>
      <c r="E10" s="18"/>
      <c r="F10" s="18"/>
      <c r="G10" s="18"/>
      <c r="H10" s="18"/>
      <c r="I10" s="18"/>
      <c r="J10" s="18"/>
      <c r="L10" s="18"/>
    </row>
    <row r="11" spans="2:12" ht="203">
      <c r="B11" s="368"/>
      <c r="C11" s="169" t="s">
        <v>16</v>
      </c>
      <c r="D11" s="155" t="s">
        <v>17</v>
      </c>
      <c r="E11" s="18" t="s">
        <v>1865</v>
      </c>
      <c r="F11" s="18" t="s">
        <v>1866</v>
      </c>
      <c r="G11" s="18"/>
      <c r="H11" s="18"/>
      <c r="I11" s="18"/>
      <c r="J11" s="18"/>
      <c r="L11" s="18" t="s">
        <v>1867</v>
      </c>
    </row>
    <row r="12" spans="2:12" ht="348">
      <c r="B12" s="368"/>
      <c r="C12" s="170"/>
      <c r="D12" s="155" t="s">
        <v>18</v>
      </c>
      <c r="E12" s="18" t="s">
        <v>633</v>
      </c>
      <c r="F12" s="18" t="s">
        <v>634</v>
      </c>
      <c r="G12" s="38" t="s">
        <v>635</v>
      </c>
      <c r="H12" s="18" t="s">
        <v>636</v>
      </c>
      <c r="I12" s="18" t="s">
        <v>637</v>
      </c>
      <c r="J12" s="18" t="s">
        <v>1868</v>
      </c>
      <c r="L12" s="18" t="s">
        <v>1869</v>
      </c>
    </row>
    <row r="13" spans="2:12" ht="29">
      <c r="B13" s="368"/>
      <c r="C13" s="170"/>
      <c r="D13" s="155" t="s">
        <v>19</v>
      </c>
      <c r="E13" s="18"/>
      <c r="F13" s="18"/>
      <c r="G13" s="18"/>
      <c r="H13" s="18"/>
      <c r="I13" s="18"/>
      <c r="J13" s="18"/>
      <c r="L13" s="18"/>
    </row>
    <row r="14" spans="2:12" ht="43.25" customHeight="1">
      <c r="B14" s="368"/>
      <c r="C14" s="170"/>
      <c r="D14" s="155" t="s">
        <v>20</v>
      </c>
      <c r="E14" s="18"/>
      <c r="F14" s="18"/>
      <c r="G14" s="18"/>
      <c r="H14" s="18"/>
      <c r="I14" s="18"/>
      <c r="J14" s="18"/>
      <c r="L14" s="18"/>
    </row>
    <row r="15" spans="2:12" ht="158.5" customHeight="1">
      <c r="B15" s="368"/>
      <c r="C15" s="170"/>
      <c r="D15" s="155" t="s">
        <v>21</v>
      </c>
      <c r="E15" s="18"/>
      <c r="F15" s="18"/>
      <c r="G15" s="18"/>
      <c r="H15" s="18"/>
      <c r="I15" s="18"/>
      <c r="J15" s="18"/>
      <c r="L15" s="18"/>
    </row>
    <row r="16" spans="2:12" ht="217.5">
      <c r="B16" s="368"/>
      <c r="C16" s="170"/>
      <c r="D16" s="155" t="s">
        <v>22</v>
      </c>
      <c r="E16" s="18"/>
      <c r="F16" s="18" t="s">
        <v>638</v>
      </c>
      <c r="G16" s="18"/>
      <c r="H16" s="18" t="s">
        <v>639</v>
      </c>
      <c r="I16" s="18"/>
      <c r="J16" s="18"/>
      <c r="L16" s="18" t="s">
        <v>640</v>
      </c>
    </row>
    <row r="17" spans="2:12" ht="87">
      <c r="B17" s="368"/>
      <c r="C17" s="171" t="s">
        <v>23</v>
      </c>
      <c r="D17" s="155" t="s">
        <v>24</v>
      </c>
      <c r="E17" s="18"/>
      <c r="F17" s="18"/>
      <c r="G17" s="18"/>
      <c r="H17" s="18"/>
      <c r="I17" s="18"/>
      <c r="J17" s="18"/>
      <c r="L17" s="178"/>
    </row>
    <row r="18" spans="2:12" ht="72.5">
      <c r="B18" s="368"/>
      <c r="C18" s="172"/>
      <c r="D18" s="155" t="s">
        <v>25</v>
      </c>
      <c r="E18" s="18"/>
      <c r="F18" s="18"/>
      <c r="G18" s="18"/>
      <c r="H18" s="18"/>
      <c r="I18" s="18"/>
      <c r="J18" s="18"/>
      <c r="L18" s="18"/>
    </row>
    <row r="19" spans="2:12" ht="87">
      <c r="B19" s="368"/>
      <c r="C19" s="172"/>
      <c r="D19" s="155" t="s">
        <v>26</v>
      </c>
      <c r="E19" s="18"/>
      <c r="F19" s="18"/>
      <c r="G19" s="18"/>
      <c r="H19" s="18"/>
      <c r="I19" s="18"/>
      <c r="J19" s="18"/>
      <c r="L19" s="18"/>
    </row>
    <row r="20" spans="2:12" ht="101.5">
      <c r="B20" s="368"/>
      <c r="C20" s="172"/>
      <c r="D20" s="155" t="s">
        <v>27</v>
      </c>
      <c r="E20" s="18"/>
      <c r="F20" s="18"/>
      <c r="G20" s="18"/>
      <c r="H20" s="18"/>
      <c r="I20" s="18"/>
      <c r="J20" s="18"/>
      <c r="L20" s="18"/>
    </row>
    <row r="21" spans="2:12" ht="58">
      <c r="B21" s="368"/>
      <c r="C21" s="172"/>
      <c r="D21" s="155" t="s">
        <v>28</v>
      </c>
      <c r="E21" s="18"/>
      <c r="F21" s="18"/>
      <c r="G21" s="18"/>
      <c r="H21" s="18"/>
      <c r="I21" s="18"/>
      <c r="J21" s="18"/>
      <c r="L21" s="18"/>
    </row>
    <row r="22" spans="2:12" ht="43.5">
      <c r="B22" s="368"/>
      <c r="C22" s="172"/>
      <c r="D22" s="155" t="s">
        <v>29</v>
      </c>
      <c r="E22" s="18"/>
      <c r="F22" s="18"/>
      <c r="G22" s="18"/>
      <c r="H22" s="18"/>
      <c r="I22" s="18"/>
      <c r="J22" s="18"/>
      <c r="L22" s="18"/>
    </row>
    <row r="23" spans="2:12" ht="43.5">
      <c r="B23" s="368"/>
      <c r="C23" s="172"/>
      <c r="D23" s="155" t="s">
        <v>30</v>
      </c>
      <c r="E23" s="18"/>
      <c r="F23" s="18"/>
      <c r="G23" s="18"/>
      <c r="H23" s="18"/>
      <c r="I23" s="18"/>
      <c r="J23" s="18"/>
      <c r="L23" s="18"/>
    </row>
    <row r="24" spans="2:12" ht="58">
      <c r="B24" s="369" t="s">
        <v>581</v>
      </c>
      <c r="C24" s="167" t="s">
        <v>11</v>
      </c>
      <c r="D24" s="155" t="s">
        <v>31</v>
      </c>
      <c r="E24" s="18"/>
      <c r="F24" s="18"/>
      <c r="G24" s="18"/>
      <c r="H24" s="18"/>
      <c r="I24" s="18"/>
      <c r="J24" s="18"/>
      <c r="L24" s="33" t="s">
        <v>641</v>
      </c>
    </row>
    <row r="25" spans="2:12" ht="29">
      <c r="B25" s="369"/>
      <c r="C25" s="167"/>
      <c r="D25" s="155" t="s">
        <v>32</v>
      </c>
      <c r="E25" s="18"/>
      <c r="F25" s="18"/>
      <c r="G25" s="18"/>
      <c r="H25" s="18"/>
      <c r="I25" s="18"/>
      <c r="J25" s="18"/>
      <c r="L25" s="18"/>
    </row>
    <row r="26" spans="2:12" ht="88.5" customHeight="1">
      <c r="B26" s="369"/>
      <c r="C26" s="167"/>
      <c r="D26" s="155" t="s">
        <v>33</v>
      </c>
      <c r="E26" s="18"/>
      <c r="F26" s="18"/>
      <c r="G26" s="18"/>
      <c r="H26" s="18"/>
      <c r="I26" s="18" t="s">
        <v>1852</v>
      </c>
      <c r="J26" s="18"/>
      <c r="L26" s="18" t="s">
        <v>1852</v>
      </c>
    </row>
    <row r="27" spans="2:12" ht="43.5">
      <c r="B27" s="369"/>
      <c r="C27" s="167"/>
      <c r="D27" s="155" t="s">
        <v>34</v>
      </c>
      <c r="E27" s="18"/>
      <c r="F27" s="33"/>
      <c r="G27" s="18"/>
      <c r="H27" s="18"/>
      <c r="I27" s="18"/>
      <c r="J27" s="18"/>
      <c r="L27" s="18"/>
    </row>
    <row r="28" spans="2:12" ht="72.5">
      <c r="B28" s="369"/>
      <c r="C28" s="173" t="s">
        <v>35</v>
      </c>
      <c r="D28" s="155" t="s">
        <v>36</v>
      </c>
      <c r="E28" s="18"/>
      <c r="F28" s="18"/>
      <c r="G28" s="18"/>
      <c r="H28" s="18"/>
      <c r="I28" s="18"/>
      <c r="J28" s="18"/>
      <c r="L28" s="18"/>
    </row>
    <row r="29" spans="2:12" ht="72.5">
      <c r="B29" s="369"/>
      <c r="C29" s="173"/>
      <c r="D29" s="155" t="s">
        <v>37</v>
      </c>
      <c r="E29" s="18"/>
      <c r="F29" s="18"/>
      <c r="G29" s="18"/>
      <c r="H29" s="18"/>
      <c r="I29" s="18"/>
      <c r="J29" s="18"/>
      <c r="L29" s="18"/>
    </row>
    <row r="30" spans="2:12" ht="58">
      <c r="B30" s="369"/>
      <c r="C30" s="173"/>
      <c r="D30" s="155" t="s">
        <v>38</v>
      </c>
      <c r="E30" s="18"/>
      <c r="F30" s="18"/>
      <c r="G30" s="18"/>
      <c r="H30" s="18"/>
      <c r="I30" s="18"/>
      <c r="J30" s="18"/>
      <c r="L30" s="18"/>
    </row>
    <row r="31" spans="2:12" ht="29">
      <c r="B31" s="369"/>
      <c r="C31" s="173"/>
      <c r="D31" s="155" t="s">
        <v>39</v>
      </c>
      <c r="E31" s="18"/>
      <c r="F31" s="18"/>
      <c r="G31" s="18"/>
      <c r="H31" s="18"/>
      <c r="I31" s="18"/>
      <c r="J31" s="18"/>
      <c r="L31" s="18"/>
    </row>
    <row r="32" spans="2:12">
      <c r="B32" s="369"/>
      <c r="C32" s="173"/>
      <c r="D32" s="155" t="s">
        <v>40</v>
      </c>
      <c r="E32" s="18"/>
      <c r="F32" s="18"/>
      <c r="G32" s="18"/>
      <c r="H32" s="18"/>
      <c r="I32" s="18"/>
      <c r="J32" s="18"/>
      <c r="L32" s="18"/>
    </row>
    <row r="33" spans="2:12" ht="29">
      <c r="B33" s="369"/>
      <c r="C33" s="173"/>
      <c r="D33" s="155" t="s">
        <v>41</v>
      </c>
      <c r="E33" s="18"/>
      <c r="F33" s="18"/>
      <c r="G33" s="18"/>
      <c r="H33" s="18"/>
      <c r="I33" s="18"/>
      <c r="J33" s="18"/>
      <c r="L33" s="18"/>
    </row>
    <row r="34" spans="2:12" ht="319">
      <c r="B34" s="370" t="s">
        <v>599</v>
      </c>
      <c r="C34" s="167" t="s">
        <v>11</v>
      </c>
      <c r="D34" s="155" t="s">
        <v>42</v>
      </c>
      <c r="E34" s="18" t="s">
        <v>642</v>
      </c>
      <c r="F34" s="18" t="s">
        <v>1853</v>
      </c>
      <c r="G34" s="18" t="s">
        <v>643</v>
      </c>
      <c r="H34" s="18" t="s">
        <v>644</v>
      </c>
      <c r="I34" s="18" t="s">
        <v>645</v>
      </c>
      <c r="J34" s="18"/>
      <c r="L34" s="18" t="s">
        <v>1854</v>
      </c>
    </row>
    <row r="35" spans="2:12" ht="377">
      <c r="B35" s="370"/>
      <c r="C35" s="167"/>
      <c r="D35" s="155" t="s">
        <v>43</v>
      </c>
      <c r="E35" s="18" t="s">
        <v>646</v>
      </c>
      <c r="F35" s="18" t="s">
        <v>647</v>
      </c>
      <c r="G35" s="18" t="s">
        <v>648</v>
      </c>
      <c r="H35" s="18" t="s">
        <v>649</v>
      </c>
      <c r="I35" s="18"/>
      <c r="J35" s="18"/>
      <c r="L35" s="18" t="s">
        <v>1855</v>
      </c>
    </row>
    <row r="36" spans="2:12" ht="87">
      <c r="B36" s="370"/>
      <c r="C36" s="167"/>
      <c r="D36" s="155" t="s">
        <v>44</v>
      </c>
      <c r="E36" s="18"/>
      <c r="F36" s="18"/>
      <c r="G36" s="18"/>
      <c r="H36" s="18"/>
      <c r="I36" s="18"/>
      <c r="J36" s="18"/>
      <c r="L36" s="18"/>
    </row>
    <row r="37" spans="2:12" ht="261">
      <c r="B37" s="370"/>
      <c r="C37" s="167"/>
      <c r="D37" s="155" t="s">
        <v>45</v>
      </c>
      <c r="E37" s="18"/>
      <c r="F37" s="18"/>
      <c r="G37" s="18"/>
      <c r="H37" s="18" t="s">
        <v>1856</v>
      </c>
      <c r="I37" s="18"/>
      <c r="J37" s="18"/>
      <c r="L37" s="18" t="s">
        <v>1857</v>
      </c>
    </row>
    <row r="38" spans="2:12" ht="203">
      <c r="B38" s="370"/>
      <c r="C38" s="167"/>
      <c r="D38" s="155" t="s">
        <v>46</v>
      </c>
      <c r="E38" s="18"/>
      <c r="F38" s="18" t="s">
        <v>1858</v>
      </c>
      <c r="G38" s="18"/>
      <c r="H38" s="18"/>
      <c r="I38" s="18"/>
      <c r="J38" s="18"/>
      <c r="L38" s="18"/>
    </row>
    <row r="39" spans="2:12" ht="43.5">
      <c r="B39" s="370"/>
      <c r="C39" s="167"/>
      <c r="D39" s="155" t="s">
        <v>47</v>
      </c>
      <c r="E39" s="18"/>
      <c r="F39" s="18"/>
      <c r="G39" s="18"/>
      <c r="H39" s="18"/>
      <c r="I39" s="18"/>
      <c r="J39" s="18"/>
      <c r="L39" s="18"/>
    </row>
    <row r="40" spans="2:12" ht="14.5" customHeight="1">
      <c r="B40" s="370"/>
      <c r="C40" s="167"/>
      <c r="D40" s="155" t="s">
        <v>48</v>
      </c>
      <c r="E40" s="18"/>
      <c r="F40" s="18"/>
      <c r="G40" s="18"/>
      <c r="H40" s="18"/>
      <c r="I40" s="18"/>
      <c r="J40" s="18"/>
      <c r="L40" s="18"/>
    </row>
    <row r="41" spans="2:12" ht="43.5">
      <c r="B41" s="370"/>
      <c r="C41" s="167"/>
      <c r="D41" s="155" t="s">
        <v>49</v>
      </c>
      <c r="E41" s="18"/>
      <c r="F41" s="18"/>
      <c r="G41" s="18"/>
      <c r="H41" s="18"/>
      <c r="I41" s="18"/>
      <c r="J41" s="18"/>
      <c r="L41" s="18"/>
    </row>
    <row r="42" spans="2:12" ht="72.5">
      <c r="B42" s="370"/>
      <c r="C42" s="173" t="s">
        <v>35</v>
      </c>
      <c r="D42" s="155" t="s">
        <v>50</v>
      </c>
      <c r="E42" s="18"/>
      <c r="F42" s="18"/>
      <c r="G42" s="18"/>
      <c r="H42" s="18"/>
      <c r="I42" s="18"/>
      <c r="J42" s="18"/>
      <c r="L42" s="18"/>
    </row>
    <row r="43" spans="2:12" ht="43.5">
      <c r="B43" s="174" t="s">
        <v>610</v>
      </c>
      <c r="C43" s="18" t="s">
        <v>51</v>
      </c>
      <c r="D43" s="175" t="s">
        <v>52</v>
      </c>
      <c r="E43" s="18"/>
      <c r="F43" s="18"/>
      <c r="G43" s="18"/>
      <c r="H43" s="18"/>
      <c r="I43" s="18"/>
      <c r="J43" s="18"/>
      <c r="L43" s="18"/>
    </row>
    <row r="44" spans="2:12" ht="58">
      <c r="B44" s="174"/>
      <c r="C44" s="18" t="s">
        <v>51</v>
      </c>
      <c r="D44" s="175" t="s">
        <v>53</v>
      </c>
      <c r="E44" s="18"/>
      <c r="F44" s="18"/>
      <c r="G44" s="18"/>
      <c r="H44" s="18"/>
      <c r="I44" s="18"/>
      <c r="J44" s="18"/>
      <c r="L44" s="18"/>
    </row>
    <row r="45" spans="2:12">
      <c r="B45" s="174"/>
      <c r="C45" s="18" t="s">
        <v>51</v>
      </c>
      <c r="D45" s="175" t="s">
        <v>54</v>
      </c>
      <c r="E45" s="18"/>
      <c r="F45" s="18"/>
      <c r="G45" s="18"/>
      <c r="H45" s="18"/>
      <c r="I45" s="18"/>
      <c r="J45" s="18"/>
      <c r="L45" s="18"/>
    </row>
    <row r="46" spans="2:12">
      <c r="B46" s="33"/>
      <c r="C46" s="33"/>
      <c r="D46" s="162" t="s">
        <v>624</v>
      </c>
      <c r="E46" s="33"/>
      <c r="F46" s="33"/>
      <c r="G46" s="33"/>
      <c r="H46" s="33"/>
      <c r="I46" s="33"/>
      <c r="J46" s="33"/>
      <c r="L46" s="33"/>
    </row>
    <row r="47" spans="2:12" ht="319">
      <c r="B47" s="33"/>
      <c r="C47" s="33"/>
      <c r="D47" s="162" t="s">
        <v>650</v>
      </c>
      <c r="E47" s="33"/>
      <c r="F47" s="33"/>
      <c r="G47" s="18"/>
      <c r="H47" s="18" t="s">
        <v>1859</v>
      </c>
      <c r="I47" s="33"/>
      <c r="J47" s="33"/>
      <c r="L47" s="33"/>
    </row>
    <row r="48" spans="2:12">
      <c r="E48" s="110"/>
      <c r="F48" s="110"/>
      <c r="G48" s="110"/>
      <c r="H48" s="110"/>
      <c r="I48" s="110"/>
      <c r="J48" s="110"/>
    </row>
    <row r="49" spans="5:10">
      <c r="E49" s="110"/>
      <c r="F49" s="110"/>
      <c r="G49" s="110"/>
      <c r="H49" s="110"/>
      <c r="I49" s="110"/>
      <c r="J49" s="110"/>
    </row>
    <row r="50" spans="5:10">
      <c r="E50" s="110"/>
      <c r="F50" s="110"/>
      <c r="G50" s="110"/>
      <c r="H50" s="110"/>
      <c r="I50" s="110"/>
      <c r="J50" s="110"/>
    </row>
    <row r="51" spans="5:10">
      <c r="E51" s="110"/>
      <c r="F51" s="110"/>
      <c r="G51" s="110"/>
      <c r="H51" s="110"/>
      <c r="I51" s="110"/>
      <c r="J51" s="110"/>
    </row>
    <row r="52" spans="5:10">
      <c r="E52" s="110"/>
      <c r="F52" s="110"/>
      <c r="G52" s="110"/>
      <c r="H52" s="110"/>
      <c r="I52" s="110"/>
      <c r="J52" s="110"/>
    </row>
    <row r="53" spans="5:10">
      <c r="E53" s="110"/>
      <c r="F53" s="110"/>
      <c r="G53" s="110"/>
      <c r="H53" s="110"/>
      <c r="I53" s="110"/>
      <c r="J53" s="110"/>
    </row>
    <row r="54" spans="5:10">
      <c r="E54" s="110"/>
      <c r="F54" s="110"/>
      <c r="G54" s="110"/>
      <c r="H54" s="110"/>
      <c r="I54" s="110"/>
      <c r="J54" s="110"/>
    </row>
  </sheetData>
  <mergeCells count="4">
    <mergeCell ref="B5:D5"/>
    <mergeCell ref="B7:B23"/>
    <mergeCell ref="B24:B33"/>
    <mergeCell ref="B34:B4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AS54"/>
  <sheetViews>
    <sheetView tabSelected="1" zoomScale="90" zoomScaleNormal="90" zoomScalePageLayoutView="85" workbookViewId="0">
      <pane xSplit="4" ySplit="6" topLeftCell="Z12" activePane="bottomRight" state="frozen"/>
      <selection pane="topRight" activeCell="E1" sqref="E1"/>
      <selection pane="bottomLeft" activeCell="A7" sqref="A7"/>
      <selection pane="bottomRight" activeCell="AF17" sqref="AF17"/>
    </sheetView>
  </sheetViews>
  <sheetFormatPr defaultColWidth="8.81640625" defaultRowHeight="14.5" outlineLevelCol="1"/>
  <cols>
    <col min="1" max="1" width="2.6328125" style="17" customWidth="1"/>
    <col min="2" max="2" width="9.81640625" style="17" customWidth="1"/>
    <col min="3" max="3" width="13" style="17" customWidth="1"/>
    <col min="4" max="4" width="17.36328125" style="8" customWidth="1"/>
    <col min="5" max="5" width="39.81640625" style="114" customWidth="1" outlineLevel="1"/>
    <col min="6" max="6" width="67.81640625" style="114" customWidth="1" outlineLevel="1"/>
    <col min="7" max="9" width="39.81640625" style="114" customWidth="1" outlineLevel="1"/>
    <col min="10" max="10" width="35.81640625" style="17" customWidth="1" outlineLevel="1"/>
    <col min="11" max="12" width="62.453125" style="17" customWidth="1" outlineLevel="1"/>
    <col min="13" max="13" width="2.453125" style="17" customWidth="1"/>
    <col min="14" max="14" width="48.6328125" style="17" customWidth="1" outlineLevel="1"/>
    <col min="15" max="15" width="79.08984375" style="17" customWidth="1" outlineLevel="1"/>
    <col min="16" max="16" width="63.81640625" style="17" customWidth="1" outlineLevel="1"/>
    <col min="17" max="17" width="2.08984375" style="17" customWidth="1"/>
    <col min="18" max="18" width="69.36328125" style="17" customWidth="1" outlineLevel="1"/>
    <col min="19" max="19" width="46.6328125" style="17" customWidth="1" outlineLevel="1"/>
    <col min="20" max="20" width="46.81640625" style="17" customWidth="1" outlineLevel="1"/>
    <col min="21" max="21" width="41" style="17" customWidth="1" outlineLevel="1"/>
    <col min="22" max="22" width="4.08984375" style="17" customWidth="1"/>
    <col min="23" max="23" width="51.36328125" style="17" customWidth="1" outlineLevel="1"/>
    <col min="24" max="24" width="43.81640625" style="17" customWidth="1" outlineLevel="1"/>
    <col min="25" max="25" width="39.6328125" style="17" customWidth="1" outlineLevel="1"/>
    <col min="26" max="26" width="34.453125" style="17" customWidth="1" outlineLevel="1"/>
    <col min="27" max="27" width="5.36328125" style="17" customWidth="1"/>
    <col min="28" max="28" width="54.453125" style="17" customWidth="1" outlineLevel="1"/>
    <col min="29" max="30" width="68.08984375" style="17" customWidth="1" outlineLevel="1"/>
    <col min="31" max="31" width="3.81640625" style="17" customWidth="1"/>
    <col min="32" max="32" width="61.08984375" style="17" customWidth="1"/>
    <col min="33" max="33" width="55.36328125" style="17" customWidth="1"/>
    <col min="34" max="34" width="46.36328125" style="17" customWidth="1"/>
    <col min="35" max="35" width="73.81640625" style="17" customWidth="1" outlineLevel="1"/>
    <col min="36" max="37" width="74.453125" customWidth="1"/>
    <col min="38" max="40" width="108.08984375" customWidth="1"/>
    <col min="41" max="41" width="41.08984375" style="17" customWidth="1"/>
    <col min="42" max="43" width="48.453125" customWidth="1"/>
    <col min="44" max="44" width="3.453125" style="17" customWidth="1"/>
    <col min="45" max="45" width="119.6328125" style="17" customWidth="1"/>
    <col min="46" max="16384" width="8.81640625" style="17"/>
  </cols>
  <sheetData>
    <row r="1" spans="2:45">
      <c r="E1" s="374" t="s">
        <v>264</v>
      </c>
      <c r="F1" s="375"/>
      <c r="G1" s="375"/>
      <c r="H1" s="375"/>
      <c r="I1" s="376"/>
      <c r="J1" s="374" t="s">
        <v>651</v>
      </c>
      <c r="K1" s="371"/>
      <c r="L1" s="371"/>
      <c r="M1" s="291"/>
      <c r="N1" s="371" t="s">
        <v>652</v>
      </c>
      <c r="O1" s="371"/>
      <c r="P1" s="371"/>
      <c r="Q1" s="291"/>
      <c r="W1" s="371" t="s">
        <v>653</v>
      </c>
      <c r="X1" s="371"/>
      <c r="Y1" s="371"/>
      <c r="Z1" s="371"/>
      <c r="AB1" s="371" t="s">
        <v>654</v>
      </c>
      <c r="AC1" s="371"/>
      <c r="AD1" s="291"/>
      <c r="AF1" s="371" t="s">
        <v>655</v>
      </c>
      <c r="AG1" s="371"/>
      <c r="AH1" s="371"/>
      <c r="AI1" s="291"/>
    </row>
    <row r="2" spans="2:45">
      <c r="K2" s="39" t="s">
        <v>656</v>
      </c>
      <c r="L2" s="39" t="s">
        <v>656</v>
      </c>
      <c r="M2" s="39"/>
      <c r="P2" s="39" t="s">
        <v>656</v>
      </c>
      <c r="Q2" s="39"/>
      <c r="R2" s="39" t="s">
        <v>657</v>
      </c>
    </row>
    <row r="3" spans="2:45">
      <c r="K3" s="17" t="s">
        <v>658</v>
      </c>
      <c r="L3" s="17" t="s">
        <v>1928</v>
      </c>
      <c r="P3" s="17" t="s">
        <v>1928</v>
      </c>
      <c r="R3" s="17" t="s">
        <v>659</v>
      </c>
      <c r="AG3" s="17" t="s">
        <v>656</v>
      </c>
      <c r="AJ3" s="99"/>
      <c r="AK3" s="99"/>
      <c r="AL3" s="99"/>
      <c r="AM3" s="99"/>
      <c r="AN3" s="99"/>
    </row>
    <row r="4" spans="2:45">
      <c r="K4" s="17" t="s">
        <v>660</v>
      </c>
      <c r="R4" s="17" t="s">
        <v>661</v>
      </c>
      <c r="AG4" s="17" t="s">
        <v>662</v>
      </c>
    </row>
    <row r="5" spans="2:45" ht="16" customHeight="1">
      <c r="B5" s="357" t="s">
        <v>544</v>
      </c>
      <c r="C5" s="358"/>
      <c r="D5" s="359"/>
      <c r="E5" s="115"/>
      <c r="F5" s="115"/>
      <c r="G5" s="115"/>
      <c r="H5" s="115"/>
      <c r="I5" s="115"/>
      <c r="J5" s="372" t="s">
        <v>663</v>
      </c>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292"/>
      <c r="AJ5" s="96"/>
      <c r="AK5" s="96"/>
      <c r="AL5" s="96"/>
      <c r="AM5" s="96"/>
      <c r="AN5" s="96"/>
      <c r="AO5" s="106"/>
      <c r="AP5" s="177"/>
      <c r="AQ5" s="177"/>
      <c r="AS5" s="40"/>
    </row>
    <row r="6" spans="2:45" ht="63" customHeight="1">
      <c r="B6" s="1" t="s">
        <v>545</v>
      </c>
      <c r="C6" s="1" t="s">
        <v>3</v>
      </c>
      <c r="D6" s="28" t="s">
        <v>4</v>
      </c>
      <c r="E6" s="29" t="s">
        <v>664</v>
      </c>
      <c r="F6" s="29" t="s">
        <v>665</v>
      </c>
      <c r="G6" s="29" t="s">
        <v>666</v>
      </c>
      <c r="H6" s="29" t="s">
        <v>667</v>
      </c>
      <c r="I6" s="29" t="s">
        <v>668</v>
      </c>
      <c r="J6" s="29" t="s">
        <v>669</v>
      </c>
      <c r="K6" s="29" t="s">
        <v>670</v>
      </c>
      <c r="L6" s="29" t="s">
        <v>671</v>
      </c>
      <c r="M6" s="41"/>
      <c r="N6" s="29" t="s">
        <v>672</v>
      </c>
      <c r="O6" s="29" t="s">
        <v>673</v>
      </c>
      <c r="P6" s="29" t="s">
        <v>674</v>
      </c>
      <c r="Q6" s="41"/>
      <c r="R6" s="30" t="s">
        <v>675</v>
      </c>
      <c r="S6" s="30" t="s">
        <v>676</v>
      </c>
      <c r="T6" s="30" t="s">
        <v>677</v>
      </c>
      <c r="U6" s="30" t="s">
        <v>678</v>
      </c>
      <c r="V6" s="41"/>
      <c r="W6" s="30" t="s">
        <v>679</v>
      </c>
      <c r="X6" s="30" t="s">
        <v>680</v>
      </c>
      <c r="Y6" s="30" t="s">
        <v>681</v>
      </c>
      <c r="Z6" s="30" t="s">
        <v>682</v>
      </c>
      <c r="AA6" s="41"/>
      <c r="AB6" s="30" t="s">
        <v>683</v>
      </c>
      <c r="AC6" s="30" t="s">
        <v>684</v>
      </c>
      <c r="AD6" s="101" t="s">
        <v>685</v>
      </c>
      <c r="AE6" s="41"/>
      <c r="AF6" s="21" t="s">
        <v>686</v>
      </c>
      <c r="AG6" s="21" t="s">
        <v>687</v>
      </c>
      <c r="AH6" s="21" t="s">
        <v>688</v>
      </c>
      <c r="AI6" s="120" t="s">
        <v>689</v>
      </c>
      <c r="AJ6" s="120" t="s">
        <v>299</v>
      </c>
      <c r="AK6" s="120" t="s">
        <v>690</v>
      </c>
      <c r="AL6" s="120" t="s">
        <v>691</v>
      </c>
      <c r="AM6" s="120" t="s">
        <v>692</v>
      </c>
      <c r="AN6" s="120" t="s">
        <v>312</v>
      </c>
      <c r="AO6" s="30" t="s">
        <v>319</v>
      </c>
      <c r="AP6" s="179" t="s">
        <v>693</v>
      </c>
      <c r="AQ6" s="30" t="s">
        <v>1803</v>
      </c>
      <c r="AS6" s="31" t="s">
        <v>546</v>
      </c>
    </row>
    <row r="7" spans="2:45" ht="284.75" customHeight="1">
      <c r="B7" s="360" t="s">
        <v>547</v>
      </c>
      <c r="C7" s="42" t="s">
        <v>11</v>
      </c>
      <c r="D7" s="3" t="s">
        <v>12</v>
      </c>
      <c r="E7"/>
      <c r="F7" s="54" t="s">
        <v>694</v>
      </c>
      <c r="G7" s="7" t="s">
        <v>695</v>
      </c>
      <c r="H7" s="17" t="s">
        <v>696</v>
      </c>
      <c r="I7"/>
      <c r="J7" s="7" t="s">
        <v>1929</v>
      </c>
      <c r="K7" s="22" t="s">
        <v>697</v>
      </c>
      <c r="L7" s="43"/>
      <c r="N7" s="7" t="s">
        <v>698</v>
      </c>
      <c r="O7" s="7" t="s">
        <v>699</v>
      </c>
      <c r="P7" s="9" t="s">
        <v>700</v>
      </c>
      <c r="R7" s="103" t="s">
        <v>701</v>
      </c>
      <c r="U7" s="22" t="s">
        <v>702</v>
      </c>
      <c r="W7" s="25" t="s">
        <v>703</v>
      </c>
      <c r="Z7" s="25" t="s">
        <v>704</v>
      </c>
      <c r="AB7" s="7" t="s">
        <v>705</v>
      </c>
      <c r="AC7" s="22" t="s">
        <v>706</v>
      </c>
      <c r="AD7" s="102"/>
      <c r="AF7" s="18" t="s">
        <v>707</v>
      </c>
      <c r="AG7" s="27" t="s">
        <v>708</v>
      </c>
      <c r="AH7" s="33"/>
      <c r="AI7" s="111"/>
      <c r="AJ7" s="54" t="s">
        <v>709</v>
      </c>
      <c r="AK7" s="54"/>
      <c r="AL7" s="54"/>
      <c r="AM7" s="54"/>
      <c r="AN7" s="54"/>
      <c r="AO7" s="7" t="s">
        <v>710</v>
      </c>
      <c r="AP7" s="18"/>
      <c r="AQ7" s="18"/>
      <c r="AR7" s="33"/>
      <c r="AS7" s="18" t="s">
        <v>1930</v>
      </c>
    </row>
    <row r="8" spans="2:45" ht="409.5">
      <c r="B8" s="361"/>
      <c r="C8" s="4"/>
      <c r="D8" s="3" t="s">
        <v>13</v>
      </c>
      <c r="E8"/>
      <c r="F8" s="7" t="s">
        <v>711</v>
      </c>
      <c r="G8"/>
      <c r="H8"/>
      <c r="I8"/>
      <c r="J8" s="7" t="s">
        <v>712</v>
      </c>
      <c r="K8" s="44" t="s">
        <v>713</v>
      </c>
      <c r="L8" s="9"/>
      <c r="N8" s="7"/>
      <c r="O8" s="18" t="s">
        <v>714</v>
      </c>
      <c r="P8" s="32"/>
      <c r="R8" s="23" t="s">
        <v>715</v>
      </c>
      <c r="U8" s="23" t="s">
        <v>702</v>
      </c>
      <c r="W8" s="25" t="s">
        <v>716</v>
      </c>
      <c r="Z8" s="24" t="s">
        <v>704</v>
      </c>
      <c r="AB8" s="7" t="s">
        <v>717</v>
      </c>
      <c r="AC8" s="22" t="s">
        <v>718</v>
      </c>
      <c r="AD8" s="102"/>
      <c r="AF8" s="33"/>
      <c r="AG8" s="27" t="s">
        <v>708</v>
      </c>
      <c r="AH8" s="33"/>
      <c r="AI8" s="111" t="s">
        <v>719</v>
      </c>
      <c r="AJ8" s="54"/>
      <c r="AK8" s="54"/>
      <c r="AL8" s="54"/>
      <c r="AM8" s="54" t="s">
        <v>720</v>
      </c>
      <c r="AN8" s="54"/>
      <c r="AO8" s="7" t="s">
        <v>721</v>
      </c>
      <c r="AP8" s="18"/>
      <c r="AQ8" s="18"/>
      <c r="AR8" s="33"/>
      <c r="AS8" s="18" t="s">
        <v>722</v>
      </c>
    </row>
    <row r="9" spans="2:45" ht="101.5">
      <c r="B9" s="361"/>
      <c r="C9" s="4"/>
      <c r="D9" s="3" t="s">
        <v>14</v>
      </c>
      <c r="E9"/>
      <c r="F9"/>
      <c r="G9"/>
      <c r="H9"/>
      <c r="I9"/>
      <c r="K9" s="7" t="s">
        <v>723</v>
      </c>
      <c r="L9" s="9"/>
      <c r="P9" s="9" t="s">
        <v>700</v>
      </c>
      <c r="W9" s="25" t="s">
        <v>724</v>
      </c>
      <c r="Z9" s="24" t="s">
        <v>704</v>
      </c>
      <c r="AB9" s="7" t="s">
        <v>717</v>
      </c>
      <c r="AF9" s="33"/>
      <c r="AG9" s="34"/>
      <c r="AH9" s="33"/>
      <c r="AI9" s="111"/>
      <c r="AJ9" s="54"/>
      <c r="AK9" s="54"/>
      <c r="AL9" s="54"/>
      <c r="AM9" s="54"/>
      <c r="AN9" s="54"/>
      <c r="AP9" s="18"/>
      <c r="AQ9" s="18"/>
      <c r="AR9" s="33"/>
      <c r="AS9" s="18" t="s">
        <v>725</v>
      </c>
    </row>
    <row r="10" spans="2:45" ht="409.5">
      <c r="B10" s="361"/>
      <c r="C10" s="4"/>
      <c r="D10" s="3" t="s">
        <v>15</v>
      </c>
      <c r="E10" s="54" t="s">
        <v>726</v>
      </c>
      <c r="F10" s="54" t="s">
        <v>727</v>
      </c>
      <c r="G10"/>
      <c r="H10"/>
      <c r="I10"/>
      <c r="J10" s="7" t="s">
        <v>1931</v>
      </c>
      <c r="K10" s="9" t="s">
        <v>728</v>
      </c>
      <c r="L10" s="9"/>
      <c r="O10" s="7" t="s">
        <v>729</v>
      </c>
      <c r="P10" s="32"/>
      <c r="R10" s="22" t="s">
        <v>730</v>
      </c>
      <c r="S10" s="7" t="s">
        <v>731</v>
      </c>
      <c r="AF10" s="33"/>
      <c r="AG10" s="34"/>
      <c r="AH10" s="33"/>
      <c r="AI10" s="111"/>
      <c r="AJ10" s="54" t="s">
        <v>732</v>
      </c>
      <c r="AK10" s="54" t="s">
        <v>1932</v>
      </c>
      <c r="AL10" s="54"/>
      <c r="AM10" s="54" t="s">
        <v>733</v>
      </c>
      <c r="AN10" s="54"/>
      <c r="AP10" s="18"/>
      <c r="AQ10" s="18"/>
      <c r="AR10" s="33"/>
      <c r="AS10" s="18" t="s">
        <v>1933</v>
      </c>
    </row>
    <row r="11" spans="2:45" ht="304.5">
      <c r="B11" s="361"/>
      <c r="C11" s="14" t="s">
        <v>16</v>
      </c>
      <c r="D11" s="3" t="s">
        <v>17</v>
      </c>
      <c r="E11" s="54"/>
      <c r="F11" s="54" t="s">
        <v>734</v>
      </c>
      <c r="G11" s="7" t="s">
        <v>735</v>
      </c>
      <c r="H11"/>
      <c r="I11" s="54" t="s">
        <v>736</v>
      </c>
      <c r="K11" s="7" t="s">
        <v>737</v>
      </c>
      <c r="L11" s="45"/>
      <c r="O11" s="7" t="s">
        <v>738</v>
      </c>
      <c r="P11" s="46"/>
      <c r="R11" s="9" t="s">
        <v>739</v>
      </c>
      <c r="W11" s="18" t="s">
        <v>740</v>
      </c>
      <c r="AF11" s="33"/>
      <c r="AG11" s="34"/>
      <c r="AH11" s="33"/>
      <c r="AI11" s="111"/>
      <c r="AJ11" s="54" t="s">
        <v>741</v>
      </c>
      <c r="AK11" s="54"/>
      <c r="AL11" s="54"/>
      <c r="AM11" s="54"/>
      <c r="AN11" s="54"/>
      <c r="AO11" s="7" t="s">
        <v>742</v>
      </c>
      <c r="AP11" s="18"/>
      <c r="AQ11" s="18"/>
      <c r="AR11" s="33"/>
      <c r="AS11" s="18" t="s">
        <v>1934</v>
      </c>
    </row>
    <row r="12" spans="2:45" ht="212.75" customHeight="1">
      <c r="B12" s="361"/>
      <c r="C12" s="15"/>
      <c r="D12" s="3" t="s">
        <v>18</v>
      </c>
      <c r="E12" s="7" t="s">
        <v>743</v>
      </c>
      <c r="F12" s="7" t="s">
        <v>744</v>
      </c>
      <c r="G12"/>
      <c r="H12" s="7" t="s">
        <v>745</v>
      </c>
      <c r="I12" t="s">
        <v>746</v>
      </c>
      <c r="L12" s="45"/>
      <c r="N12" s="7" t="s">
        <v>747</v>
      </c>
      <c r="O12" s="7" t="s">
        <v>748</v>
      </c>
      <c r="P12" s="46"/>
      <c r="AF12" s="33"/>
      <c r="AG12" s="34"/>
      <c r="AH12" s="33"/>
      <c r="AI12" s="111"/>
      <c r="AJ12" s="54" t="s">
        <v>1935</v>
      </c>
      <c r="AK12" s="54"/>
      <c r="AL12" s="54" t="s">
        <v>1936</v>
      </c>
      <c r="AM12" s="54"/>
      <c r="AN12" s="54" t="s">
        <v>1937</v>
      </c>
      <c r="AP12" s="18"/>
      <c r="AQ12" s="18" t="s">
        <v>1807</v>
      </c>
      <c r="AR12" s="33"/>
      <c r="AS12" s="18" t="s">
        <v>1938</v>
      </c>
    </row>
    <row r="13" spans="2:45" ht="328.75" customHeight="1">
      <c r="B13" s="361"/>
      <c r="C13" s="15"/>
      <c r="D13" s="3" t="s">
        <v>19</v>
      </c>
      <c r="E13" s="54" t="s">
        <v>749</v>
      </c>
      <c r="F13" t="s">
        <v>750</v>
      </c>
      <c r="G13"/>
      <c r="H13"/>
      <c r="I13"/>
      <c r="J13" s="7" t="s">
        <v>1939</v>
      </c>
      <c r="K13" s="44" t="s">
        <v>751</v>
      </c>
      <c r="L13" s="20"/>
      <c r="N13" s="7" t="s">
        <v>752</v>
      </c>
      <c r="O13" s="7" t="s">
        <v>753</v>
      </c>
      <c r="P13" s="46"/>
      <c r="R13" s="9" t="s">
        <v>754</v>
      </c>
      <c r="S13" s="7" t="s">
        <v>755</v>
      </c>
      <c r="W13" s="7" t="s">
        <v>756</v>
      </c>
      <c r="AC13" s="20" t="s">
        <v>757</v>
      </c>
      <c r="AD13" s="7"/>
      <c r="AF13" s="33"/>
      <c r="AG13" s="27" t="s">
        <v>758</v>
      </c>
      <c r="AH13" s="33"/>
      <c r="AI13" s="111"/>
      <c r="AJ13" s="54"/>
      <c r="AK13" s="54"/>
      <c r="AL13" s="54"/>
      <c r="AM13" s="54"/>
      <c r="AN13" s="54"/>
      <c r="AP13" s="183"/>
      <c r="AQ13" s="183"/>
      <c r="AR13" s="33"/>
      <c r="AS13" s="18" t="s">
        <v>1940</v>
      </c>
    </row>
    <row r="14" spans="2:45" ht="253.5" customHeight="1">
      <c r="B14" s="361"/>
      <c r="C14" s="15"/>
      <c r="D14" s="3" t="s">
        <v>20</v>
      </c>
      <c r="E14"/>
      <c r="F14"/>
      <c r="G14"/>
      <c r="H14"/>
      <c r="I14"/>
      <c r="J14" s="7" t="s">
        <v>759</v>
      </c>
      <c r="K14" s="47" t="s">
        <v>760</v>
      </c>
      <c r="L14" s="20"/>
      <c r="P14" s="46"/>
      <c r="S14" s="7" t="s">
        <v>761</v>
      </c>
      <c r="AC14" s="7" t="s">
        <v>762</v>
      </c>
      <c r="AD14" s="7"/>
      <c r="AF14" s="18" t="s">
        <v>763</v>
      </c>
      <c r="AG14" s="34"/>
      <c r="AH14" s="33"/>
      <c r="AI14" s="111" t="s">
        <v>1941</v>
      </c>
      <c r="AJ14" s="54"/>
      <c r="AK14" s="54"/>
      <c r="AL14" s="54"/>
      <c r="AM14" s="54"/>
      <c r="AN14" s="54"/>
      <c r="AP14" s="18"/>
      <c r="AQ14" s="18"/>
      <c r="AR14" s="33"/>
      <c r="AS14" s="18" t="s">
        <v>1942</v>
      </c>
    </row>
    <row r="15" spans="2:45" ht="131.25" customHeight="1">
      <c r="B15" s="361"/>
      <c r="C15" s="15"/>
      <c r="D15" s="3" t="s">
        <v>21</v>
      </c>
      <c r="E15"/>
      <c r="F15"/>
      <c r="G15"/>
      <c r="H15"/>
      <c r="I15"/>
      <c r="K15" s="7" t="s">
        <v>764</v>
      </c>
      <c r="L15" s="20"/>
      <c r="P15" s="46"/>
      <c r="S15" s="7" t="s">
        <v>765</v>
      </c>
      <c r="AF15" s="33"/>
      <c r="AG15" s="34"/>
      <c r="AH15" s="33"/>
      <c r="AI15" s="111"/>
      <c r="AJ15" s="54"/>
      <c r="AK15" s="54"/>
      <c r="AL15" s="54"/>
      <c r="AM15" s="54"/>
      <c r="AN15" s="54"/>
      <c r="AP15" s="18"/>
      <c r="AQ15" s="18"/>
      <c r="AR15" s="33"/>
      <c r="AS15" s="18" t="s">
        <v>766</v>
      </c>
    </row>
    <row r="16" spans="2:45" ht="409.5" customHeight="1">
      <c r="B16" s="361"/>
      <c r="C16" s="15"/>
      <c r="D16" s="3" t="s">
        <v>22</v>
      </c>
      <c r="E16" s="7" t="s">
        <v>767</v>
      </c>
      <c r="F16" s="7" t="s">
        <v>768</v>
      </c>
      <c r="G16" s="7" t="s">
        <v>769</v>
      </c>
      <c r="H16" s="17" t="s">
        <v>696</v>
      </c>
      <c r="I16" s="7" t="s">
        <v>770</v>
      </c>
      <c r="J16" s="7" t="s">
        <v>771</v>
      </c>
      <c r="K16" s="12" t="s">
        <v>772</v>
      </c>
      <c r="L16" s="13" t="s">
        <v>773</v>
      </c>
      <c r="N16" s="7" t="s">
        <v>774</v>
      </c>
      <c r="O16" s="7" t="s">
        <v>775</v>
      </c>
      <c r="P16" s="44" t="s">
        <v>776</v>
      </c>
      <c r="R16" s="24" t="s">
        <v>777</v>
      </c>
      <c r="T16" s="7" t="s">
        <v>778</v>
      </c>
      <c r="U16" s="20" t="s">
        <v>779</v>
      </c>
      <c r="W16" s="7" t="s">
        <v>780</v>
      </c>
      <c r="X16" s="7" t="s">
        <v>781</v>
      </c>
      <c r="Y16" s="7" t="s">
        <v>782</v>
      </c>
      <c r="Z16" s="24" t="s">
        <v>704</v>
      </c>
      <c r="AB16" s="7" t="s">
        <v>783</v>
      </c>
      <c r="AC16" s="7" t="s">
        <v>784</v>
      </c>
      <c r="AD16" s="7"/>
      <c r="AF16" s="33"/>
      <c r="AG16" s="34"/>
      <c r="AH16" s="18" t="s">
        <v>785</v>
      </c>
      <c r="AI16" s="111" t="s">
        <v>786</v>
      </c>
      <c r="AJ16" s="54" t="s">
        <v>787</v>
      </c>
      <c r="AK16" s="54"/>
      <c r="AL16" s="54"/>
      <c r="AM16" s="54"/>
      <c r="AN16" s="54"/>
      <c r="AO16" s="7" t="s">
        <v>788</v>
      </c>
      <c r="AP16" s="18"/>
      <c r="AQ16" s="18"/>
      <c r="AR16" s="33"/>
      <c r="AS16" s="18" t="s">
        <v>1901</v>
      </c>
    </row>
    <row r="17" spans="2:45" ht="348">
      <c r="B17" s="361"/>
      <c r="C17" s="5" t="s">
        <v>23</v>
      </c>
      <c r="D17" s="3" t="s">
        <v>24</v>
      </c>
      <c r="E17"/>
      <c r="F17"/>
      <c r="G17"/>
      <c r="H17"/>
      <c r="I17"/>
      <c r="K17" s="23" t="s">
        <v>789</v>
      </c>
      <c r="L17" s="46"/>
      <c r="O17" s="7" t="s">
        <v>748</v>
      </c>
      <c r="P17" s="45"/>
      <c r="U17" s="11" t="s">
        <v>790</v>
      </c>
      <c r="W17" s="7" t="s">
        <v>791</v>
      </c>
      <c r="AF17" s="18" t="s">
        <v>792</v>
      </c>
      <c r="AG17" s="35"/>
      <c r="AH17" s="33"/>
      <c r="AJ17" s="54"/>
      <c r="AK17" s="54"/>
      <c r="AL17" s="54"/>
      <c r="AM17" s="54"/>
      <c r="AN17" s="54"/>
      <c r="AP17" s="178" t="s">
        <v>793</v>
      </c>
      <c r="AQ17" s="178"/>
      <c r="AR17" s="33"/>
      <c r="AS17" s="18" t="s">
        <v>1902</v>
      </c>
    </row>
    <row r="18" spans="2:45" ht="408.75" customHeight="1">
      <c r="B18" s="361"/>
      <c r="C18" s="2"/>
      <c r="D18" s="3" t="s">
        <v>25</v>
      </c>
      <c r="E18" s="55" t="s">
        <v>794</v>
      </c>
      <c r="F18" s="55" t="s">
        <v>795</v>
      </c>
      <c r="G18" s="56" t="s">
        <v>796</v>
      </c>
      <c r="H18" s="55" t="s">
        <v>797</v>
      </c>
      <c r="I18" s="54" t="s">
        <v>798</v>
      </c>
      <c r="J18" s="7" t="s">
        <v>799</v>
      </c>
      <c r="K18" s="22" t="s">
        <v>800</v>
      </c>
      <c r="L18" s="49"/>
      <c r="O18" s="7" t="s">
        <v>801</v>
      </c>
      <c r="P18" s="20" t="s">
        <v>802</v>
      </c>
      <c r="R18" s="23" t="s">
        <v>803</v>
      </c>
      <c r="U18" s="11" t="s">
        <v>790</v>
      </c>
      <c r="W18" s="7" t="s">
        <v>804</v>
      </c>
      <c r="AB18" s="7" t="s">
        <v>805</v>
      </c>
      <c r="AC18" s="9" t="s">
        <v>806</v>
      </c>
      <c r="AD18" s="7" t="s">
        <v>807</v>
      </c>
      <c r="AF18" s="18" t="s">
        <v>808</v>
      </c>
      <c r="AG18" s="35"/>
      <c r="AH18" s="18" t="s">
        <v>809</v>
      </c>
      <c r="AI18" s="111" t="s">
        <v>810</v>
      </c>
      <c r="AJ18" s="54" t="s">
        <v>811</v>
      </c>
      <c r="AK18" s="54"/>
      <c r="AL18" s="54"/>
      <c r="AM18" s="54"/>
      <c r="AN18" s="54"/>
      <c r="AP18" s="18" t="s">
        <v>812</v>
      </c>
      <c r="AQ18" s="18"/>
      <c r="AR18" s="33"/>
      <c r="AS18" s="18" t="s">
        <v>1903</v>
      </c>
    </row>
    <row r="19" spans="2:45" ht="409" customHeight="1">
      <c r="B19" s="361"/>
      <c r="C19" s="2"/>
      <c r="D19" s="3" t="s">
        <v>26</v>
      </c>
      <c r="E19"/>
      <c r="F19"/>
      <c r="G19"/>
      <c r="H19"/>
      <c r="I19"/>
      <c r="K19" s="23" t="s">
        <v>813</v>
      </c>
      <c r="L19" s="44"/>
      <c r="P19" s="45"/>
      <c r="R19" s="23" t="s">
        <v>814</v>
      </c>
      <c r="W19" s="7" t="s">
        <v>815</v>
      </c>
      <c r="AC19" s="9" t="s">
        <v>806</v>
      </c>
      <c r="AD19" s="7"/>
      <c r="AF19" s="18" t="s">
        <v>792</v>
      </c>
      <c r="AG19" s="37" t="s">
        <v>816</v>
      </c>
      <c r="AH19" s="33"/>
      <c r="AI19" s="111"/>
      <c r="AJ19" s="54"/>
      <c r="AK19" s="54"/>
      <c r="AL19" s="54"/>
      <c r="AM19" s="54"/>
      <c r="AN19" s="54"/>
      <c r="AP19" s="18"/>
      <c r="AQ19" s="18"/>
      <c r="AR19" s="33"/>
      <c r="AS19" s="18" t="s">
        <v>1904</v>
      </c>
    </row>
    <row r="20" spans="2:45" ht="87">
      <c r="B20" s="361"/>
      <c r="C20" s="2"/>
      <c r="D20" s="3" t="s">
        <v>27</v>
      </c>
      <c r="E20"/>
      <c r="F20" s="17" t="s">
        <v>817</v>
      </c>
      <c r="G20"/>
      <c r="H20"/>
      <c r="I20"/>
      <c r="J20" s="7"/>
      <c r="K20" s="7"/>
      <c r="L20" s="44"/>
      <c r="P20" s="45"/>
      <c r="U20" s="11" t="s">
        <v>790</v>
      </c>
      <c r="AC20" s="9" t="s">
        <v>806</v>
      </c>
      <c r="AD20" s="7"/>
      <c r="AF20" s="36" t="s">
        <v>792</v>
      </c>
      <c r="AG20" s="35"/>
      <c r="AH20" s="18" t="s">
        <v>818</v>
      </c>
      <c r="AI20" s="111"/>
      <c r="AJ20" s="54"/>
      <c r="AK20" s="54"/>
      <c r="AL20" s="54"/>
      <c r="AM20" s="54" t="s">
        <v>819</v>
      </c>
      <c r="AN20" s="54"/>
      <c r="AP20" s="18"/>
      <c r="AQ20" s="18"/>
      <c r="AR20" s="33"/>
      <c r="AS20" s="18" t="s">
        <v>1905</v>
      </c>
    </row>
    <row r="21" spans="2:45" ht="232">
      <c r="B21" s="361"/>
      <c r="C21" s="2"/>
      <c r="D21" s="3" t="s">
        <v>28</v>
      </c>
      <c r="E21" s="7" t="s">
        <v>820</v>
      </c>
      <c r="F21" s="17" t="s">
        <v>817</v>
      </c>
      <c r="G21"/>
      <c r="H21" s="7" t="s">
        <v>696</v>
      </c>
      <c r="I21"/>
      <c r="J21" s="7" t="s">
        <v>1906</v>
      </c>
      <c r="K21" s="47" t="s">
        <v>760</v>
      </c>
      <c r="L21" s="44"/>
      <c r="O21" s="7" t="s">
        <v>821</v>
      </c>
      <c r="P21" s="20" t="s">
        <v>822</v>
      </c>
      <c r="R21" s="9" t="s">
        <v>823</v>
      </c>
      <c r="U21" s="11" t="s">
        <v>790</v>
      </c>
      <c r="W21" s="7" t="s">
        <v>824</v>
      </c>
      <c r="AC21" s="9" t="s">
        <v>806</v>
      </c>
      <c r="AD21" s="7"/>
      <c r="AF21" s="18" t="s">
        <v>825</v>
      </c>
      <c r="AG21" s="37" t="s">
        <v>826</v>
      </c>
      <c r="AH21" s="18" t="s">
        <v>827</v>
      </c>
      <c r="AI21" s="111"/>
      <c r="AJ21" s="54"/>
      <c r="AK21" s="54"/>
      <c r="AL21" s="54"/>
      <c r="AM21" s="54"/>
      <c r="AN21" s="54"/>
      <c r="AP21" s="18"/>
      <c r="AQ21" s="18"/>
      <c r="AR21" s="33"/>
      <c r="AS21" s="18" t="s">
        <v>828</v>
      </c>
    </row>
    <row r="22" spans="2:45" ht="246.5">
      <c r="B22" s="361"/>
      <c r="C22" s="2"/>
      <c r="D22" s="3" t="s">
        <v>29</v>
      </c>
      <c r="E22"/>
      <c r="F22"/>
      <c r="G22"/>
      <c r="H22"/>
      <c r="I22"/>
      <c r="J22" s="7"/>
      <c r="K22" s="44" t="s">
        <v>829</v>
      </c>
      <c r="L22" s="44"/>
      <c r="P22" s="20" t="s">
        <v>830</v>
      </c>
      <c r="R22" s="23" t="s">
        <v>831</v>
      </c>
      <c r="W22" s="7" t="s">
        <v>832</v>
      </c>
      <c r="AF22" s="36" t="s">
        <v>792</v>
      </c>
      <c r="AG22" s="35"/>
      <c r="AH22" s="33"/>
      <c r="AI22" s="111"/>
      <c r="AJ22" s="54"/>
      <c r="AK22" s="54"/>
      <c r="AL22" s="54"/>
      <c r="AM22" s="54"/>
      <c r="AN22" s="54"/>
      <c r="AP22" s="18"/>
      <c r="AQ22" s="18"/>
      <c r="AR22" s="33"/>
      <c r="AS22" s="18" t="s">
        <v>833</v>
      </c>
    </row>
    <row r="23" spans="2:45" ht="290">
      <c r="B23" s="361"/>
      <c r="C23" s="2"/>
      <c r="D23" s="3" t="s">
        <v>30</v>
      </c>
      <c r="E23" s="7" t="s">
        <v>834</v>
      </c>
      <c r="F23"/>
      <c r="G23"/>
      <c r="H23"/>
      <c r="I23"/>
      <c r="J23" s="7" t="s">
        <v>1906</v>
      </c>
      <c r="K23" s="7" t="s">
        <v>835</v>
      </c>
      <c r="L23" s="44"/>
      <c r="O23" s="7" t="s">
        <v>821</v>
      </c>
      <c r="P23" s="45"/>
      <c r="R23" s="9" t="s">
        <v>836</v>
      </c>
      <c r="AC23" s="9" t="s">
        <v>806</v>
      </c>
      <c r="AD23" s="7"/>
      <c r="AF23" s="33"/>
      <c r="AG23" s="35"/>
      <c r="AH23" s="18"/>
      <c r="AI23" s="111"/>
      <c r="AJ23" s="54"/>
      <c r="AK23" s="54"/>
      <c r="AL23" s="54"/>
      <c r="AM23" s="54"/>
      <c r="AN23" s="54"/>
      <c r="AP23" s="18"/>
      <c r="AQ23" s="18"/>
      <c r="AR23" s="33"/>
      <c r="AS23" s="18" t="s">
        <v>1907</v>
      </c>
    </row>
    <row r="24" spans="2:45" ht="362.5">
      <c r="B24" s="362" t="s">
        <v>581</v>
      </c>
      <c r="C24" s="42" t="s">
        <v>11</v>
      </c>
      <c r="D24" s="3" t="s">
        <v>31</v>
      </c>
      <c r="E24"/>
      <c r="F24" s="54" t="s">
        <v>837</v>
      </c>
      <c r="G24"/>
      <c r="H24" s="7" t="s">
        <v>838</v>
      </c>
      <c r="I24"/>
      <c r="L24" s="32"/>
      <c r="P24" s="32"/>
      <c r="AF24" s="33"/>
      <c r="AG24" s="34"/>
      <c r="AH24" s="33"/>
      <c r="AI24" s="111"/>
      <c r="AJ24" s="54"/>
      <c r="AK24" s="54"/>
      <c r="AL24" s="54"/>
      <c r="AM24" s="54"/>
      <c r="AN24" s="54"/>
      <c r="AP24" s="33"/>
      <c r="AQ24" s="33"/>
      <c r="AR24" s="33"/>
      <c r="AS24" s="18" t="s">
        <v>1908</v>
      </c>
    </row>
    <row r="25" spans="2:45" ht="232">
      <c r="B25" s="362"/>
      <c r="C25" s="6"/>
      <c r="D25" s="3" t="s">
        <v>32</v>
      </c>
      <c r="E25"/>
      <c r="F25" s="54" t="s">
        <v>839</v>
      </c>
      <c r="G25" s="54" t="s">
        <v>840</v>
      </c>
      <c r="H25"/>
      <c r="I25"/>
      <c r="L25" s="32"/>
      <c r="P25" s="32"/>
      <c r="S25" s="7" t="s">
        <v>841</v>
      </c>
      <c r="W25" s="7" t="s">
        <v>842</v>
      </c>
      <c r="X25" s="7" t="s">
        <v>843</v>
      </c>
      <c r="AF25" s="18" t="s">
        <v>844</v>
      </c>
      <c r="AG25" s="34"/>
      <c r="AH25" s="18" t="s">
        <v>845</v>
      </c>
      <c r="AI25" s="111"/>
      <c r="AJ25" s="54"/>
      <c r="AK25" s="54"/>
      <c r="AL25" s="54"/>
      <c r="AM25" s="54"/>
      <c r="AN25" s="54"/>
      <c r="AP25" s="18" t="s">
        <v>846</v>
      </c>
      <c r="AQ25" s="18"/>
      <c r="AR25" s="33"/>
      <c r="AS25" s="18" t="s">
        <v>1909</v>
      </c>
    </row>
    <row r="26" spans="2:45" ht="377">
      <c r="B26" s="362"/>
      <c r="C26" s="6"/>
      <c r="D26" s="3" t="s">
        <v>33</v>
      </c>
      <c r="E26"/>
      <c r="F26" s="54" t="s">
        <v>711</v>
      </c>
      <c r="G26"/>
      <c r="H26"/>
      <c r="I26"/>
      <c r="L26" s="32"/>
      <c r="N26" s="18" t="s">
        <v>714</v>
      </c>
      <c r="P26" s="32"/>
      <c r="R26" s="103" t="s">
        <v>1910</v>
      </c>
      <c r="U26" s="23" t="s">
        <v>702</v>
      </c>
      <c r="W26" s="25" t="s">
        <v>847</v>
      </c>
      <c r="Z26" s="24" t="s">
        <v>704</v>
      </c>
      <c r="AC26" s="22" t="s">
        <v>848</v>
      </c>
      <c r="AD26" s="102"/>
      <c r="AF26" s="18" t="s">
        <v>849</v>
      </c>
      <c r="AG26" s="27" t="s">
        <v>708</v>
      </c>
      <c r="AH26" s="33"/>
      <c r="AI26" s="111" t="s">
        <v>850</v>
      </c>
      <c r="AJ26" s="54" t="s">
        <v>851</v>
      </c>
      <c r="AK26" s="54"/>
      <c r="AL26" s="54"/>
      <c r="AM26" s="54"/>
      <c r="AN26" s="54"/>
      <c r="AP26" s="18"/>
      <c r="AQ26" s="18"/>
      <c r="AR26" s="33"/>
      <c r="AS26" s="18" t="s">
        <v>852</v>
      </c>
    </row>
    <row r="27" spans="2:45" ht="58">
      <c r="B27" s="362"/>
      <c r="C27" s="6"/>
      <c r="D27" s="3" t="s">
        <v>34</v>
      </c>
      <c r="E27"/>
      <c r="F27"/>
      <c r="G27"/>
      <c r="H27"/>
      <c r="I27"/>
      <c r="K27" s="44" t="s">
        <v>853</v>
      </c>
      <c r="L27" s="9"/>
      <c r="O27" s="7" t="s">
        <v>748</v>
      </c>
      <c r="P27" s="32"/>
      <c r="AF27" s="33"/>
      <c r="AG27" s="34"/>
      <c r="AH27" s="33"/>
      <c r="AI27" s="111"/>
      <c r="AJ27" s="54"/>
      <c r="AK27" s="54"/>
      <c r="AL27" s="54"/>
      <c r="AM27" s="54"/>
      <c r="AN27" s="54"/>
      <c r="AP27" s="18"/>
      <c r="AQ27" s="18"/>
      <c r="AR27" s="33"/>
      <c r="AS27" s="18" t="s">
        <v>854</v>
      </c>
    </row>
    <row r="28" spans="2:45" ht="409.5">
      <c r="B28" s="362"/>
      <c r="C28" s="16" t="s">
        <v>35</v>
      </c>
      <c r="D28" s="3" t="s">
        <v>36</v>
      </c>
      <c r="E28" s="7" t="s">
        <v>855</v>
      </c>
      <c r="F28" s="7" t="s">
        <v>856</v>
      </c>
      <c r="G28" s="7" t="s">
        <v>857</v>
      </c>
      <c r="H28" s="19" t="s">
        <v>858</v>
      </c>
      <c r="I28" s="54" t="s">
        <v>859</v>
      </c>
      <c r="J28" s="7" t="s">
        <v>860</v>
      </c>
      <c r="K28" s="22" t="s">
        <v>861</v>
      </c>
      <c r="L28" s="50"/>
      <c r="O28" s="7" t="s">
        <v>862</v>
      </c>
      <c r="P28" s="20"/>
      <c r="R28" s="23" t="s">
        <v>1911</v>
      </c>
      <c r="W28" s="7" t="s">
        <v>863</v>
      </c>
      <c r="AF28" s="33"/>
      <c r="AG28" s="35"/>
      <c r="AH28" s="33"/>
      <c r="AI28" s="111" t="s">
        <v>864</v>
      </c>
      <c r="AJ28" s="54"/>
      <c r="AK28" s="54"/>
      <c r="AL28" s="54"/>
      <c r="AM28" s="54" t="s">
        <v>865</v>
      </c>
      <c r="AN28" s="54"/>
      <c r="AP28" s="18" t="s">
        <v>1912</v>
      </c>
      <c r="AQ28" s="18"/>
      <c r="AR28" s="33"/>
      <c r="AS28" s="18" t="s">
        <v>1913</v>
      </c>
    </row>
    <row r="29" spans="2:45" ht="382.25" customHeight="1">
      <c r="B29" s="362"/>
      <c r="C29" s="16"/>
      <c r="D29" s="3" t="s">
        <v>37</v>
      </c>
      <c r="E29" s="7" t="s">
        <v>866</v>
      </c>
      <c r="F29"/>
      <c r="G29"/>
      <c r="H29" s="54" t="s">
        <v>867</v>
      </c>
      <c r="I29"/>
      <c r="K29" s="9" t="s">
        <v>868</v>
      </c>
      <c r="L29" s="20"/>
      <c r="N29" s="7" t="s">
        <v>869</v>
      </c>
      <c r="O29" s="19" t="s">
        <v>870</v>
      </c>
      <c r="P29" s="20" t="s">
        <v>871</v>
      </c>
      <c r="R29" s="23" t="s">
        <v>872</v>
      </c>
      <c r="S29" s="7" t="s">
        <v>873</v>
      </c>
      <c r="T29" s="20" t="s">
        <v>874</v>
      </c>
      <c r="W29" s="7" t="s">
        <v>875</v>
      </c>
      <c r="Z29" s="24" t="s">
        <v>704</v>
      </c>
      <c r="AC29" s="26" t="s">
        <v>876</v>
      </c>
      <c r="AD29" s="3"/>
      <c r="AF29" s="18" t="s">
        <v>877</v>
      </c>
      <c r="AG29" s="35"/>
      <c r="AH29" s="18" t="s">
        <v>878</v>
      </c>
      <c r="AI29" s="111"/>
      <c r="AJ29" s="54"/>
      <c r="AK29" s="54"/>
      <c r="AL29" s="54"/>
      <c r="AM29" s="54" t="s">
        <v>879</v>
      </c>
      <c r="AN29" s="54"/>
      <c r="AP29" s="18"/>
      <c r="AQ29" s="18"/>
      <c r="AR29" s="33"/>
      <c r="AS29" s="18" t="s">
        <v>880</v>
      </c>
    </row>
    <row r="30" spans="2:45" ht="148.75" customHeight="1">
      <c r="B30" s="362"/>
      <c r="C30" s="16"/>
      <c r="D30" s="3" t="s">
        <v>38</v>
      </c>
      <c r="E30" s="54" t="s">
        <v>881</v>
      </c>
      <c r="F30" s="54" t="s">
        <v>882</v>
      </c>
      <c r="G30" s="7" t="s">
        <v>883</v>
      </c>
      <c r="H30" s="7" t="s">
        <v>884</v>
      </c>
      <c r="I30"/>
      <c r="L30" s="45"/>
      <c r="P30" s="45"/>
      <c r="AF30" s="18" t="s">
        <v>885</v>
      </c>
      <c r="AG30" s="37" t="s">
        <v>886</v>
      </c>
      <c r="AH30" s="18" t="s">
        <v>887</v>
      </c>
      <c r="AI30" s="111" t="s">
        <v>888</v>
      </c>
      <c r="AJ30" s="54"/>
      <c r="AK30" s="54"/>
      <c r="AL30" s="54"/>
      <c r="AM30" s="54"/>
      <c r="AN30" s="54"/>
      <c r="AP30" s="18" t="s">
        <v>889</v>
      </c>
      <c r="AQ30" s="18"/>
      <c r="AR30" s="33"/>
      <c r="AS30" s="18" t="s">
        <v>1914</v>
      </c>
    </row>
    <row r="31" spans="2:45" ht="101.5">
      <c r="B31" s="362"/>
      <c r="C31" s="16"/>
      <c r="D31" s="3" t="s">
        <v>39</v>
      </c>
      <c r="E31"/>
      <c r="F31"/>
      <c r="G31"/>
      <c r="H31"/>
      <c r="I31"/>
      <c r="L31" s="45"/>
      <c r="O31" s="7" t="s">
        <v>890</v>
      </c>
      <c r="P31" s="45"/>
      <c r="AF31" s="33"/>
      <c r="AG31" s="35"/>
      <c r="AH31" s="33"/>
      <c r="AI31" s="111"/>
      <c r="AJ31" s="54"/>
      <c r="AK31" s="54"/>
      <c r="AL31" s="54"/>
      <c r="AM31" s="54"/>
      <c r="AN31" s="54"/>
      <c r="AP31" s="18" t="s">
        <v>1915</v>
      </c>
      <c r="AQ31" s="18"/>
      <c r="AR31" s="33"/>
      <c r="AS31" s="18" t="s">
        <v>891</v>
      </c>
    </row>
    <row r="32" spans="2:45" ht="409.5">
      <c r="B32" s="362"/>
      <c r="C32" s="16"/>
      <c r="D32" s="3" t="s">
        <v>40</v>
      </c>
      <c r="E32" s="54" t="s">
        <v>892</v>
      </c>
      <c r="F32" s="7" t="s">
        <v>893</v>
      </c>
      <c r="G32" s="7" t="s">
        <v>894</v>
      </c>
      <c r="H32" s="7" t="s">
        <v>1916</v>
      </c>
      <c r="I32"/>
      <c r="L32" s="45"/>
      <c r="P32" s="45"/>
      <c r="AF32" s="33"/>
      <c r="AG32" s="35"/>
      <c r="AH32" s="18" t="s">
        <v>895</v>
      </c>
      <c r="AI32" s="111"/>
      <c r="AJ32" s="54"/>
      <c r="AK32" s="54"/>
      <c r="AL32" s="54"/>
      <c r="AM32" s="54"/>
      <c r="AN32" s="54"/>
      <c r="AP32" s="18"/>
      <c r="AQ32" s="18"/>
      <c r="AR32" s="33"/>
      <c r="AS32" s="18" t="s">
        <v>1917</v>
      </c>
    </row>
    <row r="33" spans="2:45" ht="303" customHeight="1">
      <c r="B33" s="362"/>
      <c r="C33" s="16"/>
      <c r="D33" s="3" t="s">
        <v>41</v>
      </c>
      <c r="E33" s="54" t="s">
        <v>896</v>
      </c>
      <c r="F33" s="54" t="s">
        <v>897</v>
      </c>
      <c r="G33" s="17" t="s">
        <v>898</v>
      </c>
      <c r="H33" s="54" t="s">
        <v>899</v>
      </c>
      <c r="I33"/>
      <c r="K33" s="44" t="s">
        <v>900</v>
      </c>
      <c r="L33" s="20" t="s">
        <v>1918</v>
      </c>
      <c r="O33" s="7" t="s">
        <v>901</v>
      </c>
      <c r="P33" s="45"/>
      <c r="R33" s="23" t="s">
        <v>902</v>
      </c>
      <c r="W33" s="7" t="s">
        <v>903</v>
      </c>
      <c r="X33" s="7" t="s">
        <v>904</v>
      </c>
      <c r="AF33" s="33"/>
      <c r="AG33" s="35"/>
      <c r="AH33" s="33"/>
      <c r="AI33" s="111"/>
      <c r="AJ33" s="54" t="s">
        <v>905</v>
      </c>
      <c r="AK33" s="54"/>
      <c r="AL33" s="54"/>
      <c r="AM33" s="54"/>
      <c r="AN33" s="54"/>
      <c r="AP33" s="18" t="s">
        <v>906</v>
      </c>
      <c r="AQ33" s="18"/>
      <c r="AR33" s="33"/>
      <c r="AS33" s="18" t="s">
        <v>1919</v>
      </c>
    </row>
    <row r="34" spans="2:45" ht="174">
      <c r="B34" s="363" t="s">
        <v>599</v>
      </c>
      <c r="C34" s="42" t="s">
        <v>11</v>
      </c>
      <c r="D34" s="3" t="s">
        <v>42</v>
      </c>
      <c r="E34"/>
      <c r="F34"/>
      <c r="G34" s="54" t="s">
        <v>908</v>
      </c>
      <c r="H34"/>
      <c r="I34"/>
      <c r="L34" s="9"/>
      <c r="P34" s="32"/>
      <c r="AF34" s="33"/>
      <c r="AG34" s="34"/>
      <c r="AH34" s="33"/>
      <c r="AI34" s="111"/>
      <c r="AJ34" s="54"/>
      <c r="AK34" s="54"/>
      <c r="AL34" s="54"/>
      <c r="AM34" s="54"/>
      <c r="AN34" s="54"/>
      <c r="AP34" s="18"/>
      <c r="AQ34" s="18"/>
      <c r="AR34" s="33"/>
      <c r="AS34" s="18" t="s">
        <v>1920</v>
      </c>
    </row>
    <row r="35" spans="2:45" ht="261">
      <c r="B35" s="363"/>
      <c r="C35" s="42"/>
      <c r="D35" s="3" t="s">
        <v>43</v>
      </c>
      <c r="E35"/>
      <c r="F35" s="54" t="s">
        <v>909</v>
      </c>
      <c r="G35" s="7" t="s">
        <v>910</v>
      </c>
      <c r="H35" s="7" t="s">
        <v>911</v>
      </c>
      <c r="I35"/>
      <c r="K35" s="48"/>
      <c r="L35" s="32"/>
      <c r="O35" s="7" t="s">
        <v>912</v>
      </c>
      <c r="P35" s="32"/>
      <c r="R35" s="7" t="s">
        <v>913</v>
      </c>
      <c r="S35" s="7" t="s">
        <v>841</v>
      </c>
      <c r="AF35" s="33"/>
      <c r="AG35" s="34"/>
      <c r="AH35" s="33"/>
      <c r="AI35" s="111"/>
      <c r="AJ35" s="54" t="s">
        <v>1921</v>
      </c>
      <c r="AK35" s="54"/>
      <c r="AL35" s="54"/>
      <c r="AM35" s="54"/>
      <c r="AN35" s="54"/>
      <c r="AP35" s="18"/>
      <c r="AQ35" s="18"/>
      <c r="AR35" s="33"/>
      <c r="AS35" s="18" t="s">
        <v>914</v>
      </c>
    </row>
    <row r="36" spans="2:45" ht="194.25" customHeight="1">
      <c r="B36" s="363"/>
      <c r="C36" s="42"/>
      <c r="D36" s="3" t="s">
        <v>44</v>
      </c>
      <c r="E36"/>
      <c r="F36"/>
      <c r="G36" s="54" t="s">
        <v>915</v>
      </c>
      <c r="H36" s="7" t="s">
        <v>911</v>
      </c>
      <c r="I36"/>
      <c r="K36" s="7" t="s">
        <v>916</v>
      </c>
      <c r="L36" s="9"/>
      <c r="O36" s="7" t="s">
        <v>917</v>
      </c>
      <c r="P36" s="9"/>
      <c r="R36" s="22" t="s">
        <v>918</v>
      </c>
      <c r="S36" s="7" t="s">
        <v>841</v>
      </c>
      <c r="AC36" s="7" t="s">
        <v>919</v>
      </c>
      <c r="AD36" s="7"/>
      <c r="AF36" s="18" t="s">
        <v>920</v>
      </c>
      <c r="AG36" s="34"/>
      <c r="AH36" s="18" t="s">
        <v>921</v>
      </c>
      <c r="AI36" s="111"/>
      <c r="AJ36" s="54"/>
      <c r="AK36" s="54"/>
      <c r="AL36" s="54"/>
      <c r="AM36" s="54"/>
      <c r="AN36" s="54"/>
      <c r="AP36" s="18"/>
      <c r="AQ36" s="18"/>
      <c r="AR36" s="33"/>
      <c r="AS36" s="18" t="s">
        <v>1922</v>
      </c>
    </row>
    <row r="37" spans="2:45" ht="43.5">
      <c r="B37" s="363"/>
      <c r="C37" s="42"/>
      <c r="D37" s="3" t="s">
        <v>45</v>
      </c>
      <c r="E37"/>
      <c r="F37"/>
      <c r="G37" s="54"/>
      <c r="H37"/>
      <c r="I37"/>
      <c r="L37" s="32"/>
      <c r="P37" s="32"/>
      <c r="AF37" s="33"/>
      <c r="AG37" s="34"/>
      <c r="AH37" s="33"/>
      <c r="AI37" s="111"/>
      <c r="AJ37" s="54" t="s">
        <v>922</v>
      </c>
      <c r="AK37" s="54"/>
      <c r="AL37" s="54"/>
      <c r="AM37" s="54"/>
      <c r="AN37" s="54"/>
      <c r="AP37" s="18"/>
      <c r="AQ37" s="18"/>
      <c r="AR37" s="33"/>
      <c r="AS37" s="18" t="s">
        <v>923</v>
      </c>
    </row>
    <row r="38" spans="2:45" ht="87">
      <c r="B38" s="363"/>
      <c r="C38" s="42"/>
      <c r="D38" s="3" t="s">
        <v>46</v>
      </c>
      <c r="E38"/>
      <c r="F38" s="54" t="s">
        <v>909</v>
      </c>
      <c r="G38"/>
      <c r="H38"/>
      <c r="I38"/>
      <c r="K38" s="10" t="s">
        <v>924</v>
      </c>
      <c r="L38" s="9"/>
      <c r="P38" s="32"/>
      <c r="R38" s="7" t="s">
        <v>913</v>
      </c>
      <c r="S38" s="7" t="s">
        <v>841</v>
      </c>
      <c r="AF38" s="33"/>
      <c r="AG38" s="34"/>
      <c r="AH38" s="33"/>
      <c r="AI38" s="111"/>
      <c r="AJ38" s="54" t="s">
        <v>925</v>
      </c>
      <c r="AK38" s="54"/>
      <c r="AL38" s="54"/>
      <c r="AM38" s="54"/>
      <c r="AN38" s="54"/>
      <c r="AP38" s="18"/>
      <c r="AQ38" s="18"/>
      <c r="AR38" s="33"/>
      <c r="AS38" s="18" t="s">
        <v>1923</v>
      </c>
    </row>
    <row r="39" spans="2:45" ht="72.5">
      <c r="B39" s="363"/>
      <c r="C39" s="42"/>
      <c r="D39" s="3" t="s">
        <v>47</v>
      </c>
      <c r="E39"/>
      <c r="F39" s="54"/>
      <c r="G39" s="54"/>
      <c r="H39"/>
      <c r="I39"/>
      <c r="K39" s="10" t="s">
        <v>924</v>
      </c>
      <c r="L39" s="9"/>
      <c r="P39" s="32"/>
      <c r="R39" s="7" t="s">
        <v>913</v>
      </c>
      <c r="S39" s="7" t="s">
        <v>841</v>
      </c>
      <c r="AF39" s="33"/>
      <c r="AG39" s="34"/>
      <c r="AH39" s="33"/>
      <c r="AI39" s="111"/>
      <c r="AJ39" s="54"/>
      <c r="AK39" s="54"/>
      <c r="AL39" s="54"/>
      <c r="AM39" s="54"/>
      <c r="AN39" s="54"/>
      <c r="AP39" s="18"/>
      <c r="AQ39" s="18"/>
      <c r="AR39" s="33"/>
      <c r="AS39" s="18" t="s">
        <v>926</v>
      </c>
    </row>
    <row r="40" spans="2:45" ht="58">
      <c r="B40" s="363"/>
      <c r="C40" s="42"/>
      <c r="D40" s="3" t="s">
        <v>48</v>
      </c>
      <c r="E40"/>
      <c r="F40"/>
      <c r="G40"/>
      <c r="H40"/>
      <c r="I40"/>
      <c r="K40" s="9" t="s">
        <v>927</v>
      </c>
      <c r="L40" s="51"/>
      <c r="P40" s="32"/>
      <c r="R40" s="7" t="s">
        <v>913</v>
      </c>
      <c r="S40" s="7" t="s">
        <v>841</v>
      </c>
      <c r="AF40" s="33"/>
      <c r="AG40" s="34"/>
      <c r="AH40" s="33"/>
      <c r="AI40" s="111"/>
      <c r="AJ40" s="54"/>
      <c r="AK40" s="54"/>
      <c r="AL40" s="54"/>
      <c r="AM40" s="54"/>
      <c r="AN40" s="54"/>
      <c r="AP40" s="18"/>
      <c r="AQ40" s="18"/>
      <c r="AR40" s="33"/>
      <c r="AS40" s="18" t="s">
        <v>928</v>
      </c>
    </row>
    <row r="41" spans="2:45" ht="409.5">
      <c r="B41" s="363"/>
      <c r="C41" s="42"/>
      <c r="D41" s="3" t="s">
        <v>49</v>
      </c>
      <c r="E41" s="54" t="s">
        <v>929</v>
      </c>
      <c r="F41" s="7" t="s">
        <v>930</v>
      </c>
      <c r="G41" s="55" t="s">
        <v>931</v>
      </c>
      <c r="H41" s="7" t="s">
        <v>932</v>
      </c>
      <c r="I41" s="7" t="s">
        <v>933</v>
      </c>
      <c r="J41" s="7" t="s">
        <v>934</v>
      </c>
      <c r="K41" s="10" t="s">
        <v>935</v>
      </c>
      <c r="L41" s="9"/>
      <c r="O41" s="7" t="s">
        <v>936</v>
      </c>
      <c r="P41" s="32"/>
      <c r="R41" s="52" t="s">
        <v>937</v>
      </c>
      <c r="W41" s="7" t="s">
        <v>938</v>
      </c>
      <c r="AF41" s="18" t="s">
        <v>939</v>
      </c>
      <c r="AG41" s="34"/>
      <c r="AH41" s="33"/>
      <c r="AI41" s="111"/>
      <c r="AJ41" s="54" t="s">
        <v>940</v>
      </c>
      <c r="AK41" s="54"/>
      <c r="AL41" s="54"/>
      <c r="AM41" s="54" t="s">
        <v>941</v>
      </c>
      <c r="AN41" s="54"/>
      <c r="AP41" s="18"/>
      <c r="AQ41" s="18"/>
      <c r="AR41" s="33"/>
      <c r="AS41" s="18" t="s">
        <v>1924</v>
      </c>
    </row>
    <row r="42" spans="2:45" ht="348">
      <c r="B42" s="363"/>
      <c r="C42" s="16" t="s">
        <v>35</v>
      </c>
      <c r="D42" s="3" t="s">
        <v>50</v>
      </c>
      <c r="E42"/>
      <c r="F42"/>
      <c r="G42"/>
      <c r="H42"/>
      <c r="I42"/>
      <c r="K42" s="23" t="s">
        <v>942</v>
      </c>
      <c r="L42" s="20"/>
      <c r="P42" s="45"/>
      <c r="R42" s="23" t="s">
        <v>943</v>
      </c>
      <c r="W42" s="7" t="s">
        <v>944</v>
      </c>
      <c r="AF42" s="33"/>
      <c r="AG42" s="35"/>
      <c r="AH42" s="33"/>
      <c r="AI42" s="33"/>
      <c r="AJ42" s="54" t="s">
        <v>945</v>
      </c>
      <c r="AK42" s="54"/>
      <c r="AL42" s="54"/>
      <c r="AM42" s="54"/>
      <c r="AN42" s="54"/>
      <c r="AP42" s="18"/>
      <c r="AQ42" s="18"/>
      <c r="AR42" s="33"/>
      <c r="AS42" s="18" t="s">
        <v>946</v>
      </c>
    </row>
    <row r="43" spans="2:45" ht="283" customHeight="1">
      <c r="B43" s="53" t="s">
        <v>610</v>
      </c>
      <c r="C43" s="17" t="s">
        <v>51</v>
      </c>
      <c r="D43" s="8" t="s">
        <v>52</v>
      </c>
      <c r="E43" s="7" t="s">
        <v>947</v>
      </c>
      <c r="F43" s="7" t="s">
        <v>948</v>
      </c>
      <c r="G43" s="7" t="s">
        <v>949</v>
      </c>
      <c r="H43" s="7" t="s">
        <v>950</v>
      </c>
      <c r="I43" s="7" t="s">
        <v>951</v>
      </c>
      <c r="J43" s="7" t="s">
        <v>952</v>
      </c>
      <c r="K43" s="44" t="s">
        <v>953</v>
      </c>
      <c r="L43" s="7"/>
      <c r="O43" s="7" t="s">
        <v>954</v>
      </c>
      <c r="R43" s="9" t="s">
        <v>955</v>
      </c>
      <c r="W43" s="7" t="s">
        <v>956</v>
      </c>
      <c r="AF43" s="38" t="s">
        <v>957</v>
      </c>
      <c r="AG43" s="18" t="s">
        <v>958</v>
      </c>
      <c r="AH43" s="33"/>
      <c r="AI43" s="33"/>
      <c r="AJ43" s="54"/>
      <c r="AK43" s="54"/>
      <c r="AL43" s="54"/>
      <c r="AM43" s="54"/>
      <c r="AN43" s="54"/>
      <c r="AP43" s="18" t="s">
        <v>1925</v>
      </c>
      <c r="AQ43" s="18"/>
      <c r="AR43" s="33"/>
      <c r="AS43" s="18" t="s">
        <v>959</v>
      </c>
    </row>
    <row r="44" spans="2:45" ht="406">
      <c r="B44" s="53"/>
      <c r="C44" s="17" t="s">
        <v>51</v>
      </c>
      <c r="D44" s="8" t="s">
        <v>53</v>
      </c>
      <c r="E44" s="7" t="s">
        <v>960</v>
      </c>
      <c r="F44" s="7" t="s">
        <v>961</v>
      </c>
      <c r="G44" s="7" t="s">
        <v>962</v>
      </c>
      <c r="H44" s="7" t="s">
        <v>963</v>
      </c>
      <c r="I44"/>
      <c r="K44" s="10" t="s">
        <v>964</v>
      </c>
      <c r="L44" s="7"/>
      <c r="O44" s="7" t="s">
        <v>965</v>
      </c>
      <c r="P44" s="7" t="s">
        <v>966</v>
      </c>
      <c r="R44" s="7" t="s">
        <v>967</v>
      </c>
      <c r="S44" s="17" t="s">
        <v>968</v>
      </c>
      <c r="X44" s="7" t="s">
        <v>969</v>
      </c>
      <c r="AC44" s="7" t="s">
        <v>970</v>
      </c>
      <c r="AD44" s="7"/>
      <c r="AF44" s="18" t="s">
        <v>971</v>
      </c>
      <c r="AG44" s="18" t="s">
        <v>972</v>
      </c>
      <c r="AH44" s="18" t="s">
        <v>973</v>
      </c>
      <c r="AI44" s="18" t="s">
        <v>974</v>
      </c>
      <c r="AJ44" s="54" t="s">
        <v>975</v>
      </c>
      <c r="AK44" s="54"/>
      <c r="AL44" s="54"/>
      <c r="AM44" s="54"/>
      <c r="AN44" s="54"/>
      <c r="AP44" s="18"/>
      <c r="AQ44" s="18"/>
      <c r="AR44" s="33"/>
      <c r="AS44" s="18" t="s">
        <v>1926</v>
      </c>
    </row>
    <row r="45" spans="2:45" ht="409.5">
      <c r="B45" s="53"/>
      <c r="C45" s="17" t="s">
        <v>51</v>
      </c>
      <c r="D45" s="8" t="s">
        <v>54</v>
      </c>
      <c r="E45" s="7" t="s">
        <v>976</v>
      </c>
      <c r="F45" s="7" t="s">
        <v>977</v>
      </c>
      <c r="G45" s="55" t="s">
        <v>978</v>
      </c>
      <c r="H45" s="7" t="s">
        <v>979</v>
      </c>
      <c r="I45" s="7" t="s">
        <v>980</v>
      </c>
      <c r="U45" s="11" t="s">
        <v>790</v>
      </c>
      <c r="AF45" s="18" t="s">
        <v>981</v>
      </c>
      <c r="AG45" s="33"/>
      <c r="AH45" s="33" t="s">
        <v>982</v>
      </c>
      <c r="AI45" s="33"/>
      <c r="AJ45" s="54"/>
      <c r="AK45" s="54"/>
      <c r="AL45" s="54"/>
      <c r="AM45" s="54"/>
      <c r="AN45" s="54"/>
      <c r="AP45" s="18"/>
      <c r="AQ45" s="18"/>
      <c r="AR45" s="33"/>
      <c r="AS45" s="18" t="s">
        <v>1927</v>
      </c>
    </row>
    <row r="46" spans="2:45" ht="188.5">
      <c r="B46" s="53"/>
      <c r="D46" s="98" t="s">
        <v>983</v>
      </c>
      <c r="E46"/>
      <c r="F46"/>
      <c r="G46"/>
      <c r="H46"/>
      <c r="I46"/>
      <c r="AP46" s="33"/>
      <c r="AQ46" s="33"/>
      <c r="AS46" s="7" t="s">
        <v>984</v>
      </c>
    </row>
    <row r="47" spans="2:45" ht="101.5">
      <c r="D47" s="8" t="s">
        <v>985</v>
      </c>
      <c r="E47"/>
      <c r="F47"/>
      <c r="G47"/>
      <c r="H47"/>
      <c r="I47"/>
      <c r="AM47" s="54" t="s">
        <v>986</v>
      </c>
      <c r="AN47" s="54"/>
      <c r="AP47" s="33"/>
      <c r="AQ47" s="33"/>
    </row>
    <row r="48" spans="2:45">
      <c r="E48"/>
      <c r="F48"/>
      <c r="G48"/>
      <c r="H48"/>
      <c r="I48"/>
      <c r="AP48" s="110"/>
      <c r="AQ48" s="110"/>
    </row>
    <row r="49" spans="42:43">
      <c r="AP49" s="110"/>
      <c r="AQ49" s="110"/>
    </row>
    <row r="50" spans="42:43">
      <c r="AP50" s="110"/>
      <c r="AQ50" s="110"/>
    </row>
    <row r="51" spans="42:43">
      <c r="AP51" s="110"/>
      <c r="AQ51" s="110"/>
    </row>
    <row r="52" spans="42:43">
      <c r="AP52" s="110"/>
      <c r="AQ52" s="110"/>
    </row>
    <row r="53" spans="42:43">
      <c r="AP53" s="110"/>
      <c r="AQ53" s="110"/>
    </row>
    <row r="54" spans="42:43">
      <c r="AP54" s="110"/>
      <c r="AQ54" s="110"/>
    </row>
  </sheetData>
  <mergeCells count="11">
    <mergeCell ref="B7:B23"/>
    <mergeCell ref="B24:B33"/>
    <mergeCell ref="B34:B42"/>
    <mergeCell ref="B5:D5"/>
    <mergeCell ref="AB1:AC1"/>
    <mergeCell ref="E1:I1"/>
    <mergeCell ref="AF1:AH1"/>
    <mergeCell ref="J5:AH5"/>
    <mergeCell ref="J1:L1"/>
    <mergeCell ref="N1:P1"/>
    <mergeCell ref="W1:Z1"/>
  </mergeCells>
  <hyperlinks>
    <hyperlink ref="AP6" r:id="rId1"/>
  </hyperlinks>
  <pageMargins left="0.7" right="0.7" top="0.75" bottom="0.75" header="0.3" footer="0.3"/>
  <pageSetup paperSize="8" scale="45"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Q54"/>
  <sheetViews>
    <sheetView zoomScale="60" zoomScaleNormal="60" zoomScalePageLayoutView="96" workbookViewId="0">
      <pane xSplit="4" ySplit="6" topLeftCell="E7" activePane="bottomRight" state="frozen"/>
      <selection pane="topRight" activeCell="E1" sqref="E1"/>
      <selection pane="bottomLeft" activeCell="A7" sqref="A7"/>
      <selection pane="bottomRight" activeCell="D7" sqref="D7"/>
    </sheetView>
  </sheetViews>
  <sheetFormatPr defaultColWidth="8.81640625" defaultRowHeight="14.5" outlineLevelCol="1"/>
  <cols>
    <col min="1" max="1" width="2.6328125" style="17" customWidth="1"/>
    <col min="2" max="2" width="28" style="17" customWidth="1"/>
    <col min="3" max="3" width="34.6328125" style="17" customWidth="1"/>
    <col min="4" max="4" width="17.36328125" style="8" customWidth="1"/>
    <col min="5" max="5" width="36.36328125" style="17" customWidth="1" outlineLevel="1"/>
    <col min="6" max="6" width="46.36328125" style="17" customWidth="1" outlineLevel="1"/>
    <col min="7" max="7" width="158.6328125" style="17" customWidth="1" outlineLevel="1"/>
    <col min="8" max="8" width="75.08984375" customWidth="1"/>
    <col min="9" max="9" width="88.453125" customWidth="1"/>
    <col min="10" max="10" width="93.6328125" style="17" customWidth="1" outlineLevel="1"/>
    <col min="11" max="11" width="46.36328125" style="17" customWidth="1" outlineLevel="1"/>
    <col min="12" max="15" width="158.6328125" style="17" customWidth="1" outlineLevel="1"/>
    <col min="16" max="16" width="3.453125" style="17" customWidth="1"/>
    <col min="17" max="17" width="119.6328125" style="17" customWidth="1"/>
    <col min="18" max="16384" width="8.81640625" style="17"/>
  </cols>
  <sheetData>
    <row r="1" spans="2:17" ht="2" customHeight="1">
      <c r="E1" s="291"/>
      <c r="F1" s="291"/>
      <c r="G1" s="291"/>
      <c r="J1" s="291"/>
      <c r="K1" s="291"/>
      <c r="L1" s="291"/>
      <c r="M1" s="291"/>
      <c r="N1" s="291"/>
      <c r="O1" s="291"/>
    </row>
    <row r="2" spans="2:17" ht="2" customHeight="1"/>
    <row r="3" spans="2:17" ht="2" customHeight="1">
      <c r="G3" s="158"/>
    </row>
    <row r="4" spans="2:17">
      <c r="G4" s="158"/>
      <c r="H4" s="33"/>
      <c r="I4" s="33"/>
    </row>
    <row r="5" spans="2:17" ht="15.5">
      <c r="B5" s="357" t="s">
        <v>544</v>
      </c>
      <c r="C5" s="358"/>
      <c r="D5" s="359"/>
      <c r="E5" s="292"/>
      <c r="F5" s="292"/>
      <c r="G5" s="292"/>
      <c r="H5" s="177"/>
      <c r="I5" s="177"/>
      <c r="J5" s="292"/>
      <c r="K5" s="292"/>
      <c r="L5" s="292"/>
      <c r="M5" s="292"/>
      <c r="N5" s="292"/>
      <c r="O5" s="292"/>
      <c r="Q5" s="40"/>
    </row>
    <row r="6" spans="2:17" ht="31">
      <c r="B6" s="1" t="s">
        <v>545</v>
      </c>
      <c r="C6" s="1" t="s">
        <v>3</v>
      </c>
      <c r="D6" s="28" t="s">
        <v>4</v>
      </c>
      <c r="E6" s="113" t="s">
        <v>330</v>
      </c>
      <c r="F6" s="120" t="s">
        <v>335</v>
      </c>
      <c r="G6" s="120" t="s">
        <v>987</v>
      </c>
      <c r="H6" s="180" t="s">
        <v>343</v>
      </c>
      <c r="I6" s="166" t="s">
        <v>988</v>
      </c>
      <c r="J6" s="120" t="s">
        <v>351</v>
      </c>
      <c r="K6" s="120" t="s">
        <v>355</v>
      </c>
      <c r="L6" s="120" t="s">
        <v>358</v>
      </c>
      <c r="M6" s="120" t="s">
        <v>989</v>
      </c>
      <c r="N6" s="120" t="s">
        <v>990</v>
      </c>
      <c r="O6" s="120" t="s">
        <v>991</v>
      </c>
      <c r="Q6" s="31" t="s">
        <v>546</v>
      </c>
    </row>
    <row r="7" spans="2:17" ht="284.75" customHeight="1">
      <c r="B7" s="360" t="s">
        <v>547</v>
      </c>
      <c r="C7" s="42" t="s">
        <v>11</v>
      </c>
      <c r="D7" s="3" t="s">
        <v>12</v>
      </c>
      <c r="E7" s="111"/>
      <c r="F7" s="111"/>
      <c r="G7" s="111"/>
      <c r="H7" s="18"/>
      <c r="I7" s="18"/>
      <c r="J7" s="7" t="s">
        <v>1955</v>
      </c>
      <c r="K7" s="111"/>
      <c r="L7" s="111"/>
      <c r="M7" s="111"/>
      <c r="N7" s="111"/>
      <c r="O7" s="111"/>
      <c r="P7" s="33"/>
      <c r="Q7" s="18" t="s">
        <v>1930</v>
      </c>
    </row>
    <row r="8" spans="2:17" ht="409.5">
      <c r="B8" s="361"/>
      <c r="C8" s="4"/>
      <c r="D8" s="3" t="s">
        <v>13</v>
      </c>
      <c r="E8" s="111" t="s">
        <v>992</v>
      </c>
      <c r="F8" s="111"/>
      <c r="G8" s="111"/>
      <c r="H8" s="18" t="s">
        <v>1956</v>
      </c>
      <c r="I8" s="18"/>
      <c r="J8" s="111" t="s">
        <v>993</v>
      </c>
      <c r="K8" s="111"/>
      <c r="L8" s="111" t="s">
        <v>994</v>
      </c>
      <c r="M8" s="111"/>
      <c r="N8" s="111"/>
      <c r="O8" s="111"/>
      <c r="P8" s="33"/>
      <c r="Q8" s="18" t="s">
        <v>722</v>
      </c>
    </row>
    <row r="9" spans="2:17" ht="409.5">
      <c r="B9" s="361"/>
      <c r="C9" s="4"/>
      <c r="D9" s="3" t="s">
        <v>14</v>
      </c>
      <c r="E9" s="111"/>
      <c r="F9" s="111"/>
      <c r="G9" s="111"/>
      <c r="H9" s="18" t="s">
        <v>1957</v>
      </c>
      <c r="I9" s="18" t="s">
        <v>1958</v>
      </c>
      <c r="J9" s="111" t="s">
        <v>995</v>
      </c>
      <c r="K9" s="111"/>
      <c r="L9" s="111"/>
      <c r="M9" s="111"/>
      <c r="N9" s="111"/>
      <c r="O9" s="111"/>
      <c r="P9" s="33"/>
      <c r="Q9" s="18" t="s">
        <v>1959</v>
      </c>
    </row>
    <row r="10" spans="2:17" ht="409.5">
      <c r="B10" s="361"/>
      <c r="C10" s="4"/>
      <c r="D10" s="3" t="s">
        <v>15</v>
      </c>
      <c r="E10" s="111"/>
      <c r="F10" s="111"/>
      <c r="G10" s="111" t="s">
        <v>996</v>
      </c>
      <c r="H10" s="18"/>
      <c r="I10" s="18"/>
      <c r="J10" s="111" t="s">
        <v>997</v>
      </c>
      <c r="K10" s="111" t="s">
        <v>998</v>
      </c>
      <c r="L10" s="111"/>
      <c r="M10" s="111"/>
      <c r="N10" s="111"/>
      <c r="O10" s="111"/>
      <c r="P10" s="33"/>
      <c r="Q10" s="18" t="s">
        <v>1960</v>
      </c>
    </row>
    <row r="11" spans="2:17" ht="203">
      <c r="B11" s="361"/>
      <c r="C11" s="14" t="s">
        <v>16</v>
      </c>
      <c r="D11" s="3" t="s">
        <v>17</v>
      </c>
      <c r="E11" s="111"/>
      <c r="F11" s="111"/>
      <c r="G11" s="111"/>
      <c r="H11" s="18"/>
      <c r="I11" s="18"/>
      <c r="J11" s="111"/>
      <c r="K11" s="111"/>
      <c r="L11" s="111"/>
      <c r="M11" s="111"/>
      <c r="N11" s="111"/>
      <c r="O11" s="111"/>
      <c r="P11" s="33"/>
      <c r="Q11" s="18" t="s">
        <v>1934</v>
      </c>
    </row>
    <row r="12" spans="2:17" ht="212.75" customHeight="1">
      <c r="B12" s="361"/>
      <c r="C12" s="15"/>
      <c r="D12" s="3" t="s">
        <v>999</v>
      </c>
      <c r="E12" s="111"/>
      <c r="F12" s="111"/>
      <c r="G12" s="111"/>
      <c r="H12" s="18"/>
      <c r="I12" s="18"/>
      <c r="J12" s="111"/>
      <c r="K12" s="111"/>
      <c r="L12" s="111"/>
      <c r="M12" s="111"/>
      <c r="N12" s="111"/>
      <c r="O12" s="111"/>
      <c r="P12" s="33"/>
      <c r="Q12" s="18" t="s">
        <v>1938</v>
      </c>
    </row>
    <row r="13" spans="2:17" ht="328.75" customHeight="1">
      <c r="B13" s="361"/>
      <c r="C13" s="15"/>
      <c r="D13" s="3" t="s">
        <v>19</v>
      </c>
      <c r="E13" s="111"/>
      <c r="F13" s="111"/>
      <c r="G13" s="111"/>
      <c r="H13" s="18"/>
      <c r="I13" s="18"/>
      <c r="J13" s="111"/>
      <c r="K13" s="111"/>
      <c r="L13" s="111"/>
      <c r="M13" s="111"/>
      <c r="N13" s="111"/>
      <c r="O13" s="111"/>
      <c r="P13" s="33"/>
      <c r="Q13" s="18" t="s">
        <v>1961</v>
      </c>
    </row>
    <row r="14" spans="2:17" ht="253.5" customHeight="1">
      <c r="B14" s="361"/>
      <c r="C14" s="15"/>
      <c r="D14" s="3" t="s">
        <v>20</v>
      </c>
      <c r="E14" s="111"/>
      <c r="F14" s="111"/>
      <c r="G14" s="111"/>
      <c r="H14" s="18"/>
      <c r="I14" s="18"/>
      <c r="J14" s="111"/>
      <c r="K14" s="111"/>
      <c r="L14" s="111"/>
      <c r="M14" s="111"/>
      <c r="N14" s="111"/>
      <c r="O14" s="111"/>
      <c r="P14" s="33"/>
      <c r="Q14" s="18" t="s">
        <v>1962</v>
      </c>
    </row>
    <row r="15" spans="2:17" ht="131.25" customHeight="1">
      <c r="B15" s="361"/>
      <c r="C15" s="15"/>
      <c r="D15" s="3" t="s">
        <v>21</v>
      </c>
      <c r="E15" s="111"/>
      <c r="F15" s="111"/>
      <c r="G15" s="111"/>
      <c r="H15" s="18"/>
      <c r="I15" s="18"/>
      <c r="J15" s="111"/>
      <c r="K15" s="111"/>
      <c r="L15" s="111"/>
      <c r="M15" s="111"/>
      <c r="N15" s="111"/>
      <c r="O15" s="111"/>
      <c r="P15" s="33"/>
      <c r="Q15" s="18" t="s">
        <v>766</v>
      </c>
    </row>
    <row r="16" spans="2:17" ht="409.5" customHeight="1">
      <c r="B16" s="361"/>
      <c r="C16" s="15"/>
      <c r="D16" s="3" t="s">
        <v>22</v>
      </c>
      <c r="E16" s="111"/>
      <c r="F16" s="111"/>
      <c r="G16" s="111"/>
      <c r="H16" s="18"/>
      <c r="I16" s="18"/>
      <c r="J16" s="111"/>
      <c r="K16" s="111"/>
      <c r="L16" s="111" t="s">
        <v>1943</v>
      </c>
      <c r="M16" s="111"/>
      <c r="N16" s="111"/>
      <c r="O16" s="111"/>
      <c r="P16" s="33"/>
      <c r="Q16" s="18" t="s">
        <v>1901</v>
      </c>
    </row>
    <row r="17" spans="2:17" ht="409.5">
      <c r="B17" s="361"/>
      <c r="C17" s="5" t="s">
        <v>23</v>
      </c>
      <c r="D17" s="3" t="s">
        <v>24</v>
      </c>
      <c r="E17" s="111"/>
      <c r="F17" s="111" t="s">
        <v>1944</v>
      </c>
      <c r="H17" s="18"/>
      <c r="I17" s="178"/>
      <c r="J17" s="111"/>
      <c r="P17" s="33"/>
      <c r="Q17" s="18" t="s">
        <v>1902</v>
      </c>
    </row>
    <row r="18" spans="2:17" ht="408.75" customHeight="1">
      <c r="B18" s="361"/>
      <c r="C18" s="2"/>
      <c r="D18" s="3" t="s">
        <v>25</v>
      </c>
      <c r="E18" s="111"/>
      <c r="F18" s="111"/>
      <c r="G18" s="111" t="s">
        <v>1945</v>
      </c>
      <c r="H18" s="18"/>
      <c r="I18" s="18" t="s">
        <v>1000</v>
      </c>
      <c r="J18" s="111" t="s">
        <v>1945</v>
      </c>
      <c r="K18" s="111"/>
      <c r="L18" s="111" t="s">
        <v>1001</v>
      </c>
      <c r="M18" s="111" t="s">
        <v>1002</v>
      </c>
      <c r="N18" s="111"/>
      <c r="O18" s="111"/>
      <c r="P18" s="33"/>
      <c r="Q18" s="18" t="s">
        <v>1946</v>
      </c>
    </row>
    <row r="19" spans="2:17" ht="409" customHeight="1">
      <c r="B19" s="361"/>
      <c r="C19" s="2"/>
      <c r="D19" s="3" t="s">
        <v>26</v>
      </c>
      <c r="E19" s="111"/>
      <c r="F19" s="111"/>
      <c r="G19" s="111"/>
      <c r="H19" s="18"/>
      <c r="I19" s="18"/>
      <c r="J19" s="111" t="s">
        <v>1947</v>
      </c>
      <c r="K19" s="111" t="s">
        <v>1948</v>
      </c>
      <c r="L19" s="111"/>
      <c r="M19" s="111"/>
      <c r="N19" s="111"/>
      <c r="O19" s="111"/>
      <c r="P19" s="33"/>
      <c r="Q19" s="18" t="s">
        <v>1904</v>
      </c>
    </row>
    <row r="20" spans="2:17" ht="87">
      <c r="B20" s="361"/>
      <c r="C20" s="2"/>
      <c r="D20" s="3" t="s">
        <v>27</v>
      </c>
      <c r="E20" s="111"/>
      <c r="F20" s="111"/>
      <c r="G20" s="111"/>
      <c r="H20" s="18"/>
      <c r="I20" s="18"/>
      <c r="J20" s="111"/>
      <c r="K20" s="111"/>
      <c r="L20" s="111"/>
      <c r="M20" s="111"/>
      <c r="N20" s="111"/>
      <c r="O20" s="111"/>
      <c r="P20" s="33"/>
      <c r="Q20" s="18" t="s">
        <v>1905</v>
      </c>
    </row>
    <row r="21" spans="2:17" ht="232">
      <c r="B21" s="361"/>
      <c r="C21" s="2"/>
      <c r="D21" s="3" t="s">
        <v>28</v>
      </c>
      <c r="E21" s="111"/>
      <c r="F21" s="111"/>
      <c r="G21" s="111"/>
      <c r="H21" s="18"/>
      <c r="I21" s="18"/>
      <c r="J21" s="111"/>
      <c r="K21" s="111"/>
      <c r="L21" s="111"/>
      <c r="M21" s="111"/>
      <c r="N21" s="111"/>
      <c r="O21" s="111"/>
      <c r="P21" s="33"/>
      <c r="Q21" s="18" t="s">
        <v>828</v>
      </c>
    </row>
    <row r="22" spans="2:17" ht="87">
      <c r="B22" s="361"/>
      <c r="C22" s="2"/>
      <c r="D22" s="3" t="s">
        <v>29</v>
      </c>
      <c r="E22" s="111"/>
      <c r="F22" s="111"/>
      <c r="G22" s="111"/>
      <c r="H22" s="18"/>
      <c r="I22" s="18"/>
      <c r="J22" s="111"/>
      <c r="K22" s="111"/>
      <c r="L22" s="111"/>
      <c r="M22" s="111"/>
      <c r="N22" s="111"/>
      <c r="O22" s="111"/>
      <c r="P22" s="33"/>
      <c r="Q22" s="18" t="s">
        <v>833</v>
      </c>
    </row>
    <row r="23" spans="2:17" ht="72.5">
      <c r="B23" s="361"/>
      <c r="C23" s="2"/>
      <c r="D23" s="3" t="s">
        <v>30</v>
      </c>
      <c r="E23" s="111"/>
      <c r="F23" s="111"/>
      <c r="G23" s="111"/>
      <c r="H23" s="18"/>
      <c r="I23" s="18"/>
      <c r="J23" s="111"/>
      <c r="K23" s="111"/>
      <c r="L23" s="111"/>
      <c r="M23" s="111"/>
      <c r="N23" s="111"/>
      <c r="O23" s="111"/>
      <c r="P23" s="33"/>
      <c r="Q23" s="18" t="s">
        <v>1907</v>
      </c>
    </row>
    <row r="24" spans="2:17" ht="116">
      <c r="B24" s="362" t="s">
        <v>581</v>
      </c>
      <c r="C24" s="42" t="s">
        <v>11</v>
      </c>
      <c r="D24" s="3" t="s">
        <v>31</v>
      </c>
      <c r="E24" s="111"/>
      <c r="F24" s="111"/>
      <c r="G24" s="111"/>
      <c r="H24" s="33"/>
      <c r="I24" s="33"/>
      <c r="J24" s="111"/>
      <c r="K24" s="111"/>
      <c r="L24" s="111"/>
      <c r="M24" s="111"/>
      <c r="N24" s="111"/>
      <c r="O24" s="111"/>
      <c r="P24" s="33"/>
      <c r="Q24" s="18" t="s">
        <v>1908</v>
      </c>
    </row>
    <row r="25" spans="2:17" ht="203">
      <c r="B25" s="362"/>
      <c r="C25" s="6"/>
      <c r="D25" s="3" t="s">
        <v>32</v>
      </c>
      <c r="E25" s="111"/>
      <c r="F25" s="111"/>
      <c r="G25" s="111"/>
      <c r="H25" s="18"/>
      <c r="I25" s="18"/>
      <c r="J25" s="111"/>
      <c r="K25" s="111"/>
      <c r="L25" s="111"/>
      <c r="M25" s="111"/>
      <c r="N25" s="111"/>
      <c r="O25" s="111"/>
      <c r="P25" s="33"/>
      <c r="Q25" s="18" t="s">
        <v>1909</v>
      </c>
    </row>
    <row r="26" spans="2:17" ht="275.5">
      <c r="B26" s="362"/>
      <c r="C26" s="6"/>
      <c r="D26" s="3" t="s">
        <v>33</v>
      </c>
      <c r="E26" s="111"/>
      <c r="F26" s="111"/>
      <c r="G26" s="111"/>
      <c r="H26" s="18"/>
      <c r="I26" s="18"/>
      <c r="J26" s="111"/>
      <c r="K26" s="111"/>
      <c r="L26" s="111"/>
      <c r="M26" s="111"/>
      <c r="N26" s="111"/>
      <c r="O26" s="111"/>
      <c r="P26" s="33"/>
      <c r="Q26" s="18" t="s">
        <v>852</v>
      </c>
    </row>
    <row r="27" spans="2:17" ht="58">
      <c r="B27" s="362"/>
      <c r="C27" s="6"/>
      <c r="D27" s="3" t="s">
        <v>34</v>
      </c>
      <c r="E27" s="111"/>
      <c r="F27" s="111"/>
      <c r="G27" s="111"/>
      <c r="H27" s="18"/>
      <c r="I27" s="18"/>
      <c r="J27" s="111"/>
      <c r="K27" s="111"/>
      <c r="L27" s="111"/>
      <c r="M27" s="111"/>
      <c r="N27" s="111"/>
      <c r="O27" s="111"/>
      <c r="P27" s="33"/>
      <c r="Q27" s="18" t="s">
        <v>854</v>
      </c>
    </row>
    <row r="28" spans="2:17" ht="409.5">
      <c r="B28" s="362"/>
      <c r="C28" s="16" t="s">
        <v>35</v>
      </c>
      <c r="D28" s="3" t="s">
        <v>36</v>
      </c>
      <c r="E28" s="111"/>
      <c r="F28" s="111"/>
      <c r="G28" s="111"/>
      <c r="H28" s="18"/>
      <c r="I28" s="18"/>
      <c r="J28" s="111"/>
      <c r="K28" s="111"/>
      <c r="L28" s="111"/>
      <c r="M28" s="111"/>
      <c r="N28" s="111" t="s">
        <v>1003</v>
      </c>
      <c r="O28" s="111" t="s">
        <v>1004</v>
      </c>
      <c r="P28" s="33"/>
      <c r="Q28" s="18" t="s">
        <v>1913</v>
      </c>
    </row>
    <row r="29" spans="2:17" ht="382.25" customHeight="1">
      <c r="B29" s="362"/>
      <c r="C29" s="16"/>
      <c r="D29" s="3" t="s">
        <v>37</v>
      </c>
      <c r="E29" s="111"/>
      <c r="F29" s="111"/>
      <c r="G29" s="111"/>
      <c r="H29" s="18"/>
      <c r="I29" s="18"/>
      <c r="J29" s="111"/>
      <c r="K29" s="111"/>
      <c r="L29" s="111"/>
      <c r="M29" s="111"/>
      <c r="N29" s="111" t="s">
        <v>1949</v>
      </c>
      <c r="O29" s="111" t="s">
        <v>1005</v>
      </c>
      <c r="P29" s="33"/>
      <c r="Q29" s="18" t="s">
        <v>880</v>
      </c>
    </row>
    <row r="30" spans="2:17" ht="148.75" customHeight="1">
      <c r="B30" s="362"/>
      <c r="C30" s="16"/>
      <c r="D30" s="3" t="s">
        <v>38</v>
      </c>
      <c r="E30" s="111"/>
      <c r="F30" s="111"/>
      <c r="G30" s="111"/>
      <c r="H30" s="18"/>
      <c r="I30" s="18"/>
      <c r="J30" s="111"/>
      <c r="K30" s="111"/>
      <c r="L30" s="111"/>
      <c r="M30" s="111"/>
      <c r="N30" s="111"/>
      <c r="O30" s="111"/>
      <c r="P30" s="33"/>
      <c r="Q30" s="18" t="s">
        <v>1914</v>
      </c>
    </row>
    <row r="31" spans="2:17" ht="58">
      <c r="B31" s="362"/>
      <c r="C31" s="16"/>
      <c r="D31" s="3" t="s">
        <v>39</v>
      </c>
      <c r="E31" s="111"/>
      <c r="F31" s="111"/>
      <c r="G31" s="111"/>
      <c r="H31" s="18"/>
      <c r="I31" s="18"/>
      <c r="J31" s="111"/>
      <c r="K31" s="111"/>
      <c r="L31" s="111"/>
      <c r="M31" s="111"/>
      <c r="N31" s="111" t="s">
        <v>1950</v>
      </c>
      <c r="O31" s="111"/>
      <c r="P31" s="33"/>
      <c r="Q31" s="18" t="s">
        <v>891</v>
      </c>
    </row>
    <row r="32" spans="2:17" ht="145">
      <c r="B32" s="362"/>
      <c r="C32" s="16"/>
      <c r="D32" s="3" t="s">
        <v>40</v>
      </c>
      <c r="E32" s="111"/>
      <c r="F32" s="111"/>
      <c r="G32" s="111"/>
      <c r="H32" s="18"/>
      <c r="I32" s="18"/>
      <c r="J32" s="111"/>
      <c r="K32" s="111"/>
      <c r="L32" s="111"/>
      <c r="M32" s="111"/>
      <c r="N32" s="111"/>
      <c r="O32" s="111"/>
      <c r="P32" s="33"/>
      <c r="Q32" s="18" t="s">
        <v>1917</v>
      </c>
    </row>
    <row r="33" spans="2:17" ht="303" customHeight="1">
      <c r="B33" s="362"/>
      <c r="C33" s="16"/>
      <c r="D33" s="3" t="s">
        <v>41</v>
      </c>
      <c r="E33" s="111"/>
      <c r="F33" s="111"/>
      <c r="G33" s="111"/>
      <c r="H33" s="18"/>
      <c r="I33" s="18"/>
      <c r="J33" s="111"/>
      <c r="K33" s="111"/>
      <c r="L33" s="111"/>
      <c r="M33" s="111"/>
      <c r="N33" s="111"/>
      <c r="O33" s="111"/>
      <c r="P33" s="33"/>
      <c r="Q33" s="18" t="s">
        <v>907</v>
      </c>
    </row>
    <row r="34" spans="2:17" ht="87">
      <c r="B34" s="363" t="s">
        <v>599</v>
      </c>
      <c r="C34" s="42" t="s">
        <v>11</v>
      </c>
      <c r="D34" s="3" t="s">
        <v>42</v>
      </c>
      <c r="E34" s="111"/>
      <c r="F34" s="111"/>
      <c r="G34" s="111"/>
      <c r="H34" s="18"/>
      <c r="I34" s="18"/>
      <c r="J34" s="111"/>
      <c r="K34" s="111"/>
      <c r="L34" s="111"/>
      <c r="M34" s="111"/>
      <c r="N34" s="111"/>
      <c r="O34" s="111"/>
      <c r="P34" s="33"/>
      <c r="Q34" s="18" t="s">
        <v>1920</v>
      </c>
    </row>
    <row r="35" spans="2:17" ht="261">
      <c r="B35" s="363"/>
      <c r="C35" s="42"/>
      <c r="D35" s="3" t="s">
        <v>43</v>
      </c>
      <c r="E35" s="111"/>
      <c r="F35" s="111"/>
      <c r="G35" s="111"/>
      <c r="H35" s="18" t="s">
        <v>1951</v>
      </c>
      <c r="I35" s="18"/>
      <c r="J35" s="111"/>
      <c r="K35" s="111"/>
      <c r="L35" s="111"/>
      <c r="M35" s="111"/>
      <c r="N35" s="111"/>
      <c r="O35" s="111"/>
      <c r="P35" s="33"/>
      <c r="Q35" s="18" t="s">
        <v>914</v>
      </c>
    </row>
    <row r="36" spans="2:17" ht="194.25" customHeight="1">
      <c r="B36" s="363"/>
      <c r="C36" s="42"/>
      <c r="D36" s="3" t="s">
        <v>44</v>
      </c>
      <c r="E36" s="111" t="s">
        <v>1006</v>
      </c>
      <c r="F36" s="111"/>
      <c r="G36" s="111"/>
      <c r="H36" s="18"/>
      <c r="I36" s="18"/>
      <c r="J36" s="111"/>
      <c r="K36" s="111"/>
      <c r="L36" s="111"/>
      <c r="M36" s="111"/>
      <c r="N36" s="111"/>
      <c r="O36" s="111"/>
      <c r="P36" s="33"/>
      <c r="Q36" s="18" t="s">
        <v>1922</v>
      </c>
    </row>
    <row r="37" spans="2:17" ht="43.5">
      <c r="B37" s="363"/>
      <c r="C37" s="42"/>
      <c r="D37" s="3" t="s">
        <v>45</v>
      </c>
      <c r="E37" s="111"/>
      <c r="F37" s="111"/>
      <c r="G37" s="111"/>
      <c r="H37" s="18"/>
      <c r="I37" s="18"/>
      <c r="J37" s="111"/>
      <c r="K37" s="111"/>
      <c r="L37" s="111"/>
      <c r="M37" s="111"/>
      <c r="N37" s="111"/>
      <c r="O37" s="111"/>
      <c r="P37" s="33"/>
      <c r="Q37" s="18" t="s">
        <v>923</v>
      </c>
    </row>
    <row r="38" spans="2:17" ht="232">
      <c r="B38" s="363"/>
      <c r="C38" s="42"/>
      <c r="D38" s="3" t="s">
        <v>46</v>
      </c>
      <c r="E38" s="111"/>
      <c r="F38" s="111"/>
      <c r="G38" s="111"/>
      <c r="H38" s="18"/>
      <c r="I38" s="18"/>
      <c r="J38" s="111"/>
      <c r="K38" s="111"/>
      <c r="L38" s="111"/>
      <c r="M38" s="111"/>
      <c r="N38" s="111"/>
      <c r="O38" s="111"/>
      <c r="P38" s="33"/>
      <c r="Q38" s="18" t="s">
        <v>1952</v>
      </c>
    </row>
    <row r="39" spans="2:17" ht="72.5">
      <c r="B39" s="363"/>
      <c r="C39" s="42"/>
      <c r="D39" s="3" t="s">
        <v>47</v>
      </c>
      <c r="E39" s="111"/>
      <c r="F39" s="111"/>
      <c r="G39" s="111"/>
      <c r="H39" s="18"/>
      <c r="I39" s="18"/>
      <c r="J39" s="111"/>
      <c r="K39" s="111"/>
      <c r="L39" s="111"/>
      <c r="M39" s="111"/>
      <c r="N39" s="111"/>
      <c r="O39" s="111"/>
      <c r="P39" s="33"/>
      <c r="Q39" s="18" t="s">
        <v>926</v>
      </c>
    </row>
    <row r="40" spans="2:17" ht="29">
      <c r="B40" s="363"/>
      <c r="C40" s="42"/>
      <c r="D40" s="3" t="s">
        <v>48</v>
      </c>
      <c r="E40" s="111"/>
      <c r="F40" s="111"/>
      <c r="G40" s="111"/>
      <c r="H40" s="18"/>
      <c r="I40" s="18"/>
      <c r="J40" s="111"/>
      <c r="K40" s="111"/>
      <c r="L40" s="111"/>
      <c r="M40" s="111"/>
      <c r="N40" s="111"/>
      <c r="O40" s="111"/>
      <c r="P40" s="33"/>
      <c r="Q40" s="18" t="s">
        <v>928</v>
      </c>
    </row>
    <row r="41" spans="2:17" ht="409.5">
      <c r="B41" s="363"/>
      <c r="C41" s="42"/>
      <c r="D41" s="3" t="s">
        <v>49</v>
      </c>
      <c r="E41" s="111" t="s">
        <v>1007</v>
      </c>
      <c r="F41" s="111"/>
      <c r="G41" s="111"/>
      <c r="H41" s="18"/>
      <c r="I41" s="18"/>
      <c r="J41" s="111"/>
      <c r="K41" s="111"/>
      <c r="L41" s="111" t="s">
        <v>1008</v>
      </c>
      <c r="M41" s="111"/>
      <c r="N41" s="111"/>
      <c r="O41" s="111"/>
      <c r="P41" s="33"/>
      <c r="Q41" s="18" t="s">
        <v>1924</v>
      </c>
    </row>
    <row r="42" spans="2:17" ht="43.5">
      <c r="B42" s="363"/>
      <c r="C42" s="16" t="s">
        <v>35</v>
      </c>
      <c r="D42" s="3" t="s">
        <v>50</v>
      </c>
      <c r="E42" s="33"/>
      <c r="F42" s="33"/>
      <c r="G42" s="33"/>
      <c r="H42" s="18"/>
      <c r="I42" s="18"/>
      <c r="J42" s="33"/>
      <c r="K42" s="33"/>
      <c r="L42" s="33"/>
      <c r="M42" s="33"/>
      <c r="N42" s="33"/>
      <c r="O42" s="33"/>
      <c r="P42" s="33"/>
      <c r="Q42" s="18" t="s">
        <v>946</v>
      </c>
    </row>
    <row r="43" spans="2:17" ht="283" customHeight="1">
      <c r="B43" s="53" t="s">
        <v>610</v>
      </c>
      <c r="C43" s="17" t="s">
        <v>51</v>
      </c>
      <c r="D43" s="98" t="s">
        <v>52</v>
      </c>
      <c r="E43" s="33"/>
      <c r="F43" s="33"/>
      <c r="G43" s="33"/>
      <c r="H43" s="18"/>
      <c r="I43" s="18" t="s">
        <v>1009</v>
      </c>
      <c r="J43" s="33"/>
      <c r="K43" s="33"/>
      <c r="L43" s="33"/>
      <c r="M43" s="33"/>
      <c r="N43" s="33"/>
      <c r="O43" s="33"/>
      <c r="P43" s="33"/>
      <c r="Q43" s="18" t="s">
        <v>959</v>
      </c>
    </row>
    <row r="44" spans="2:17" ht="409.5">
      <c r="B44" s="53"/>
      <c r="C44" s="17" t="s">
        <v>51</v>
      </c>
      <c r="D44" s="98" t="s">
        <v>53</v>
      </c>
      <c r="E44" s="18"/>
      <c r="F44" s="18"/>
      <c r="G44" s="18"/>
      <c r="H44" s="18"/>
      <c r="I44" s="18"/>
      <c r="J44" s="18"/>
      <c r="K44" s="18"/>
      <c r="L44" s="18"/>
      <c r="M44" s="18"/>
      <c r="N44" s="18" t="s">
        <v>1010</v>
      </c>
      <c r="O44" s="18"/>
      <c r="P44" s="33"/>
      <c r="Q44" s="18" t="s">
        <v>1953</v>
      </c>
    </row>
    <row r="45" spans="2:17" ht="246.5">
      <c r="B45" s="53"/>
      <c r="C45" s="17" t="s">
        <v>51</v>
      </c>
      <c r="D45" s="8" t="s">
        <v>54</v>
      </c>
      <c r="E45" s="33"/>
      <c r="F45" s="33"/>
      <c r="G45" s="33"/>
      <c r="H45" s="18"/>
      <c r="I45" s="18"/>
      <c r="J45" s="33"/>
      <c r="K45" s="33"/>
      <c r="L45" s="33"/>
      <c r="M45" s="33"/>
      <c r="N45" s="33"/>
      <c r="O45" s="33"/>
      <c r="P45" s="33"/>
      <c r="Q45" s="18" t="s">
        <v>1927</v>
      </c>
    </row>
    <row r="46" spans="2:17" ht="319">
      <c r="B46" s="53"/>
      <c r="D46" s="98" t="s">
        <v>983</v>
      </c>
      <c r="G46" s="7"/>
      <c r="H46" s="33"/>
      <c r="I46" s="33"/>
      <c r="L46" s="7" t="s">
        <v>984</v>
      </c>
      <c r="M46" s="111" t="s">
        <v>1011</v>
      </c>
      <c r="N46" s="7"/>
      <c r="O46" s="7"/>
      <c r="Q46" s="7" t="s">
        <v>1012</v>
      </c>
    </row>
    <row r="47" spans="2:17" ht="409.5">
      <c r="B47" s="53"/>
      <c r="C47" s="17" t="s">
        <v>51</v>
      </c>
      <c r="D47" s="8" t="s">
        <v>1013</v>
      </c>
      <c r="H47" s="33"/>
      <c r="I47" s="33"/>
      <c r="N47" s="7" t="s">
        <v>1954</v>
      </c>
      <c r="O47" s="7"/>
      <c r="Q47" s="7" t="s">
        <v>1014</v>
      </c>
    </row>
    <row r="48" spans="2:17" ht="290">
      <c r="B48" s="53"/>
      <c r="C48" s="17" t="s">
        <v>51</v>
      </c>
      <c r="D48" s="98" t="s">
        <v>1015</v>
      </c>
      <c r="H48" s="110"/>
      <c r="I48" s="110"/>
      <c r="N48" s="7"/>
      <c r="O48" s="7"/>
      <c r="Q48" s="7" t="s">
        <v>1016</v>
      </c>
    </row>
    <row r="49" spans="2:9" ht="29">
      <c r="B49" s="53"/>
      <c r="C49" s="17" t="s">
        <v>51</v>
      </c>
      <c r="D49" s="98" t="s">
        <v>1017</v>
      </c>
      <c r="H49" s="110"/>
      <c r="I49" s="110"/>
    </row>
    <row r="50" spans="2:9">
      <c r="D50" s="8" t="s">
        <v>1018</v>
      </c>
      <c r="H50" s="110"/>
      <c r="I50" s="110"/>
    </row>
    <row r="51" spans="2:9">
      <c r="H51" s="110"/>
      <c r="I51" s="110"/>
    </row>
    <row r="52" spans="2:9">
      <c r="H52" s="110"/>
      <c r="I52" s="110"/>
    </row>
    <row r="53" spans="2:9">
      <c r="H53" s="110"/>
      <c r="I53" s="110"/>
    </row>
    <row r="54" spans="2:9">
      <c r="H54" s="110"/>
      <c r="I54" s="110"/>
    </row>
  </sheetData>
  <mergeCells count="4">
    <mergeCell ref="B7:B23"/>
    <mergeCell ref="B24:B33"/>
    <mergeCell ref="B34:B42"/>
    <mergeCell ref="B5:D5"/>
  </mergeCells>
  <pageMargins left="0.7" right="0.7" top="0.75" bottom="0.75" header="0.3" footer="0.3"/>
  <pageSetup paperSize="8" scale="4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J56"/>
  <sheetViews>
    <sheetView topLeftCell="C3" zoomScale="60" zoomScaleNormal="60" workbookViewId="0">
      <pane xSplit="2" ySplit="4" topLeftCell="E7" activePane="bottomRight" state="frozen"/>
      <selection pane="topRight" activeCell="C7" sqref="C7"/>
      <selection pane="bottomLeft" activeCell="C7" sqref="C7"/>
      <selection pane="bottomRight" activeCell="J5" sqref="E5:J6"/>
    </sheetView>
  </sheetViews>
  <sheetFormatPr defaultColWidth="8.81640625" defaultRowHeight="14.5"/>
  <cols>
    <col min="2" max="3" width="35.81640625" style="17" customWidth="1"/>
    <col min="4" max="4" width="42.453125" style="8" customWidth="1"/>
    <col min="5" max="5" width="94.6328125" customWidth="1"/>
    <col min="6" max="6" width="80.453125" customWidth="1"/>
    <col min="7" max="7" width="95" customWidth="1"/>
    <col min="8" max="9" width="80.453125" customWidth="1"/>
    <col min="10" max="10" width="93.453125" customWidth="1"/>
  </cols>
  <sheetData>
    <row r="3" spans="2:10">
      <c r="E3" s="99"/>
      <c r="F3" s="99"/>
      <c r="G3" s="99"/>
      <c r="H3" s="99"/>
      <c r="I3" s="99"/>
    </row>
    <row r="5" spans="2:10" ht="15.5">
      <c r="B5" s="357" t="s">
        <v>544</v>
      </c>
      <c r="C5" s="358"/>
      <c r="D5" s="359"/>
      <c r="E5" s="181"/>
      <c r="F5" s="181"/>
      <c r="G5" s="181"/>
      <c r="H5" s="181"/>
      <c r="I5" s="181"/>
      <c r="J5" s="333"/>
    </row>
    <row r="6" spans="2:10" s="142" customFormat="1" ht="31">
      <c r="B6" s="1"/>
      <c r="C6" s="122" t="s">
        <v>3</v>
      </c>
      <c r="D6" s="28" t="s">
        <v>4</v>
      </c>
      <c r="E6" s="29" t="s">
        <v>1019</v>
      </c>
      <c r="F6" s="182" t="s">
        <v>1020</v>
      </c>
      <c r="G6" s="182" t="s">
        <v>396</v>
      </c>
      <c r="H6" s="182" t="s">
        <v>1021</v>
      </c>
      <c r="I6" s="182" t="s">
        <v>400</v>
      </c>
      <c r="J6" s="334" t="s">
        <v>1022</v>
      </c>
    </row>
    <row r="7" spans="2:10" ht="60" customHeight="1">
      <c r="B7" s="126"/>
      <c r="C7" s="377" t="s">
        <v>1023</v>
      </c>
      <c r="D7" s="123" t="s">
        <v>1024</v>
      </c>
      <c r="J7" s="54"/>
    </row>
    <row r="8" spans="2:10" ht="30" customHeight="1">
      <c r="B8" s="127"/>
      <c r="C8" s="377"/>
      <c r="D8" s="123" t="s">
        <v>1025</v>
      </c>
      <c r="J8" s="54"/>
    </row>
    <row r="9" spans="2:10">
      <c r="B9" s="127"/>
      <c r="C9" s="377"/>
      <c r="D9" s="123" t="s">
        <v>1026</v>
      </c>
      <c r="J9" s="54"/>
    </row>
    <row r="10" spans="2:10">
      <c r="B10" s="127"/>
      <c r="C10" s="377"/>
      <c r="D10" s="123" t="s">
        <v>1027</v>
      </c>
      <c r="J10" s="54"/>
    </row>
    <row r="11" spans="2:10" ht="60" customHeight="1">
      <c r="B11" s="127"/>
      <c r="C11" s="377"/>
      <c r="D11" s="123" t="s">
        <v>1028</v>
      </c>
      <c r="J11" s="54"/>
    </row>
    <row r="12" spans="2:10" ht="75" customHeight="1">
      <c r="B12" s="127"/>
      <c r="C12" s="377"/>
      <c r="D12" s="123" t="s">
        <v>1029</v>
      </c>
      <c r="J12" s="54"/>
    </row>
    <row r="13" spans="2:10" ht="25">
      <c r="B13" s="127"/>
      <c r="C13" s="377"/>
      <c r="D13" s="123" t="s">
        <v>1030</v>
      </c>
      <c r="J13" s="54"/>
    </row>
    <row r="14" spans="2:10">
      <c r="B14" s="128"/>
      <c r="C14" s="378" t="s">
        <v>1031</v>
      </c>
      <c r="D14" s="124" t="s">
        <v>1032</v>
      </c>
      <c r="J14" s="54"/>
    </row>
    <row r="15" spans="2:10" ht="45" customHeight="1">
      <c r="B15" s="128"/>
      <c r="C15" s="378"/>
      <c r="D15" s="124" t="s">
        <v>1033</v>
      </c>
      <c r="J15" s="54"/>
    </row>
    <row r="16" spans="2:10" ht="75" customHeight="1">
      <c r="B16" s="128"/>
      <c r="C16" s="378"/>
      <c r="D16" s="124" t="s">
        <v>1034</v>
      </c>
      <c r="J16" s="54"/>
    </row>
    <row r="17" spans="2:10" ht="60" customHeight="1">
      <c r="B17" s="128"/>
      <c r="C17" s="378"/>
      <c r="D17" s="124" t="s">
        <v>1035</v>
      </c>
      <c r="J17" s="54"/>
    </row>
    <row r="18" spans="2:10" ht="362.5">
      <c r="B18" s="128"/>
      <c r="C18" s="378"/>
      <c r="D18" s="124" t="s">
        <v>1036</v>
      </c>
      <c r="F18" s="54" t="s">
        <v>1037</v>
      </c>
      <c r="G18" s="54"/>
      <c r="H18" s="54"/>
      <c r="I18" s="54" t="s">
        <v>1038</v>
      </c>
      <c r="J18" s="54" t="s">
        <v>1039</v>
      </c>
    </row>
    <row r="19" spans="2:10" ht="45" customHeight="1">
      <c r="B19" s="128"/>
      <c r="C19" s="378"/>
      <c r="D19" s="124" t="s">
        <v>1040</v>
      </c>
      <c r="J19" s="54"/>
    </row>
    <row r="20" spans="2:10" ht="87">
      <c r="B20" s="128"/>
      <c r="C20" s="378"/>
      <c r="D20" s="124" t="s">
        <v>1041</v>
      </c>
      <c r="H20" s="54" t="s">
        <v>1042</v>
      </c>
      <c r="I20" s="54"/>
      <c r="J20" s="54"/>
    </row>
    <row r="21" spans="2:10" ht="45" customHeight="1">
      <c r="B21" s="128"/>
      <c r="C21" s="378"/>
      <c r="D21" s="124" t="s">
        <v>1043</v>
      </c>
      <c r="J21" s="54"/>
    </row>
    <row r="22" spans="2:10" ht="30" customHeight="1">
      <c r="B22" s="128"/>
      <c r="C22" s="378"/>
      <c r="D22" s="124" t="s">
        <v>1044</v>
      </c>
      <c r="J22" s="54"/>
    </row>
    <row r="23" spans="2:10" ht="232">
      <c r="B23" s="128"/>
      <c r="C23" s="378"/>
      <c r="D23" s="124" t="s">
        <v>1045</v>
      </c>
      <c r="F23" s="54" t="s">
        <v>1046</v>
      </c>
      <c r="G23" s="54"/>
      <c r="H23" s="54" t="s">
        <v>1047</v>
      </c>
      <c r="I23" s="54" t="s">
        <v>1963</v>
      </c>
      <c r="J23" s="54" t="s">
        <v>1964</v>
      </c>
    </row>
    <row r="24" spans="2:10" ht="341" customHeight="1">
      <c r="B24" s="129"/>
      <c r="C24" s="378"/>
      <c r="D24" s="124" t="s">
        <v>1048</v>
      </c>
      <c r="E24" s="54" t="s">
        <v>1049</v>
      </c>
      <c r="F24" s="54" t="s">
        <v>1050</v>
      </c>
      <c r="G24" s="54"/>
      <c r="H24" s="54" t="s">
        <v>1051</v>
      </c>
      <c r="I24" s="54" t="s">
        <v>1965</v>
      </c>
      <c r="J24" s="54" t="s">
        <v>1966</v>
      </c>
    </row>
    <row r="25" spans="2:10" ht="192" customHeight="1">
      <c r="B25" s="129"/>
      <c r="C25" s="378"/>
      <c r="D25" s="124" t="s">
        <v>1052</v>
      </c>
      <c r="F25" s="54" t="s">
        <v>1053</v>
      </c>
      <c r="G25" s="54"/>
      <c r="H25" s="54"/>
      <c r="I25" s="54" t="s">
        <v>1054</v>
      </c>
      <c r="J25" s="54" t="s">
        <v>1053</v>
      </c>
    </row>
    <row r="26" spans="2:10" ht="27" customHeight="1">
      <c r="B26" s="129"/>
      <c r="C26" s="378"/>
      <c r="D26" s="124" t="s">
        <v>1055</v>
      </c>
      <c r="E26" s="54"/>
      <c r="F26" s="54"/>
      <c r="G26" s="54"/>
      <c r="H26" s="54"/>
      <c r="I26" s="54"/>
      <c r="J26" s="54"/>
    </row>
    <row r="27" spans="2:10" ht="30" customHeight="1">
      <c r="B27" s="129"/>
      <c r="C27" s="378"/>
      <c r="D27" s="124" t="s">
        <v>1056</v>
      </c>
      <c r="E27" s="54"/>
      <c r="F27" s="54"/>
      <c r="G27" s="54"/>
      <c r="H27" s="54"/>
      <c r="I27" s="54"/>
      <c r="J27" s="54"/>
    </row>
    <row r="28" spans="2:10" ht="75" customHeight="1">
      <c r="B28" s="129"/>
      <c r="C28" s="378"/>
      <c r="D28" s="124" t="s">
        <v>1057</v>
      </c>
      <c r="E28" s="54"/>
      <c r="F28" s="54"/>
      <c r="G28" s="54"/>
      <c r="H28" s="54"/>
      <c r="I28" s="54"/>
      <c r="J28" s="54"/>
    </row>
    <row r="29" spans="2:10" ht="45" customHeight="1">
      <c r="B29" s="129"/>
      <c r="C29" s="378"/>
      <c r="D29" s="124" t="s">
        <v>1058</v>
      </c>
      <c r="E29" s="54"/>
      <c r="F29" s="54"/>
      <c r="G29" s="54"/>
      <c r="H29" s="54"/>
      <c r="I29" s="54"/>
      <c r="J29" s="54"/>
    </row>
    <row r="30" spans="2:10" ht="30" customHeight="1">
      <c r="B30" s="129"/>
      <c r="C30" s="378"/>
      <c r="D30" s="124" t="s">
        <v>1059</v>
      </c>
      <c r="E30" s="54"/>
      <c r="F30" s="54"/>
      <c r="G30" s="54"/>
      <c r="H30" s="54"/>
      <c r="I30" s="54"/>
      <c r="J30" s="54"/>
    </row>
    <row r="31" spans="2:10" ht="409.5">
      <c r="B31" s="129"/>
      <c r="C31" s="378"/>
      <c r="D31" s="124" t="s">
        <v>1060</v>
      </c>
      <c r="E31" s="54"/>
      <c r="F31" s="54" t="s">
        <v>1967</v>
      </c>
      <c r="G31" s="54"/>
      <c r="H31" s="54"/>
      <c r="I31" s="54" t="s">
        <v>1968</v>
      </c>
      <c r="J31" s="54" t="s">
        <v>1969</v>
      </c>
    </row>
    <row r="32" spans="2:10">
      <c r="B32" s="129"/>
      <c r="C32" s="378"/>
      <c r="D32" s="124" t="s">
        <v>1061</v>
      </c>
      <c r="E32" s="54"/>
      <c r="F32" s="54"/>
      <c r="G32" s="54"/>
      <c r="H32" s="54"/>
      <c r="I32" s="54"/>
      <c r="J32" s="54"/>
    </row>
    <row r="33" spans="2:10">
      <c r="B33" s="129"/>
      <c r="C33" s="378"/>
      <c r="D33" s="124" t="s">
        <v>1062</v>
      </c>
      <c r="E33" s="54"/>
      <c r="F33" s="54"/>
      <c r="G33" s="54"/>
      <c r="H33" s="54"/>
      <c r="I33" s="54"/>
      <c r="J33" s="54"/>
    </row>
    <row r="34" spans="2:10" ht="101.5">
      <c r="B34" s="129"/>
      <c r="C34" s="378"/>
      <c r="D34" s="124" t="s">
        <v>1063</v>
      </c>
      <c r="E34" s="54" t="s">
        <v>1064</v>
      </c>
      <c r="F34" s="54"/>
      <c r="G34" s="54"/>
      <c r="H34" s="54"/>
      <c r="I34" s="54"/>
      <c r="J34" s="54"/>
    </row>
    <row r="35" spans="2:10" ht="87">
      <c r="B35" s="130"/>
      <c r="C35" s="379" t="s">
        <v>1065</v>
      </c>
      <c r="D35" s="125" t="s">
        <v>1066</v>
      </c>
      <c r="E35" s="54"/>
      <c r="F35" s="54" t="s">
        <v>1067</v>
      </c>
      <c r="G35" s="54"/>
      <c r="H35" s="54"/>
      <c r="I35" s="54" t="s">
        <v>1068</v>
      </c>
      <c r="J35" s="54" t="s">
        <v>1069</v>
      </c>
    </row>
    <row r="36" spans="2:10" ht="60" customHeight="1">
      <c r="B36" s="130"/>
      <c r="C36" s="380"/>
      <c r="D36" s="125" t="s">
        <v>1070</v>
      </c>
      <c r="E36" s="54"/>
      <c r="F36" s="54"/>
      <c r="G36" s="54"/>
      <c r="H36" s="54"/>
      <c r="I36" s="54"/>
      <c r="J36" s="54"/>
    </row>
    <row r="37" spans="2:10" ht="112">
      <c r="B37" s="130"/>
      <c r="C37" s="380"/>
      <c r="D37" s="125" t="s">
        <v>1071</v>
      </c>
      <c r="E37" s="54"/>
      <c r="F37" s="54"/>
      <c r="G37" s="54"/>
      <c r="H37" s="247" t="s">
        <v>1072</v>
      </c>
      <c r="I37" s="247"/>
      <c r="J37" s="133"/>
    </row>
    <row r="38" spans="2:10">
      <c r="B38" s="130"/>
      <c r="C38" s="380"/>
      <c r="D38" s="125" t="s">
        <v>1073</v>
      </c>
      <c r="E38" s="54"/>
      <c r="F38" s="54"/>
      <c r="G38" s="54"/>
      <c r="H38" s="54"/>
      <c r="I38" s="54"/>
      <c r="J38" s="54"/>
    </row>
    <row r="39" spans="2:10">
      <c r="B39" s="130"/>
      <c r="C39" s="380"/>
      <c r="D39" s="125" t="s">
        <v>1074</v>
      </c>
      <c r="E39" s="54"/>
      <c r="F39" s="54"/>
      <c r="G39" s="54"/>
      <c r="H39" s="54"/>
      <c r="I39" s="54"/>
      <c r="J39" s="54"/>
    </row>
    <row r="40" spans="2:10">
      <c r="B40" s="130"/>
      <c r="C40" s="380"/>
      <c r="D40" s="125" t="s">
        <v>1075</v>
      </c>
      <c r="E40" s="54"/>
      <c r="F40" s="54"/>
      <c r="G40" s="54"/>
      <c r="H40" s="54"/>
      <c r="I40" s="54"/>
      <c r="J40" s="54"/>
    </row>
    <row r="41" spans="2:10" ht="407" customHeight="1">
      <c r="B41" s="130"/>
      <c r="C41" s="380"/>
      <c r="D41" s="125" t="s">
        <v>1076</v>
      </c>
      <c r="E41" s="54"/>
      <c r="F41" s="7" t="s">
        <v>1077</v>
      </c>
      <c r="G41" s="54" t="s">
        <v>2110</v>
      </c>
      <c r="H41" s="54"/>
      <c r="I41" s="54" t="s">
        <v>1970</v>
      </c>
      <c r="J41" s="54" t="s">
        <v>2111</v>
      </c>
    </row>
    <row r="42" spans="2:10" ht="75" customHeight="1">
      <c r="B42" s="130"/>
      <c r="C42" s="380"/>
      <c r="D42" s="125" t="s">
        <v>1078</v>
      </c>
      <c r="E42" s="54"/>
      <c r="F42" s="54"/>
      <c r="G42" s="54"/>
      <c r="H42" s="54"/>
      <c r="I42" s="54"/>
      <c r="J42" s="54"/>
    </row>
    <row r="43" spans="2:10">
      <c r="B43" s="131"/>
      <c r="C43" s="380"/>
      <c r="D43" s="125" t="s">
        <v>1079</v>
      </c>
      <c r="E43" s="54"/>
      <c r="F43" s="54"/>
      <c r="G43" s="54"/>
      <c r="H43" s="54"/>
      <c r="I43" s="54"/>
      <c r="J43" s="54"/>
    </row>
    <row r="44" spans="2:10">
      <c r="B44" s="381"/>
      <c r="C44" s="382" t="s">
        <v>1013</v>
      </c>
      <c r="D44" s="132" t="s">
        <v>1080</v>
      </c>
      <c r="E44" s="54"/>
      <c r="F44" s="54"/>
      <c r="G44" s="54"/>
      <c r="H44" s="54"/>
      <c r="I44" s="54"/>
      <c r="J44" s="54"/>
    </row>
    <row r="45" spans="2:10">
      <c r="B45" s="381"/>
      <c r="C45" s="382"/>
      <c r="D45" s="132" t="s">
        <v>1081</v>
      </c>
      <c r="E45" s="54"/>
      <c r="F45" s="54"/>
      <c r="G45" s="54"/>
      <c r="H45" s="54"/>
      <c r="I45" s="54"/>
      <c r="J45" s="54"/>
    </row>
    <row r="46" spans="2:10">
      <c r="B46" s="381"/>
      <c r="C46" s="382"/>
      <c r="D46" s="132" t="s">
        <v>1082</v>
      </c>
    </row>
    <row r="47" spans="2:10">
      <c r="B47" s="381"/>
      <c r="C47" s="382"/>
      <c r="D47" s="132" t="s">
        <v>1083</v>
      </c>
    </row>
    <row r="48" spans="2:10">
      <c r="B48" s="381"/>
      <c r="C48" s="382"/>
      <c r="D48" s="132" t="s">
        <v>1084</v>
      </c>
    </row>
    <row r="49" spans="2:10">
      <c r="B49" s="381"/>
      <c r="C49" s="382"/>
      <c r="D49" s="132" t="s">
        <v>1017</v>
      </c>
    </row>
    <row r="50" spans="2:10">
      <c r="B50" s="381"/>
      <c r="C50" s="382"/>
      <c r="D50" s="132" t="s">
        <v>1085</v>
      </c>
    </row>
    <row r="51" spans="2:10">
      <c r="B51" s="381"/>
      <c r="C51" s="382"/>
      <c r="D51" s="132" t="s">
        <v>1086</v>
      </c>
    </row>
    <row r="52" spans="2:10">
      <c r="B52" s="381"/>
      <c r="C52" s="382"/>
      <c r="D52" s="132" t="s">
        <v>1087</v>
      </c>
    </row>
    <row r="53" spans="2:10">
      <c r="B53" s="381"/>
      <c r="C53" s="382"/>
      <c r="D53" s="132" t="s">
        <v>1088</v>
      </c>
    </row>
    <row r="54" spans="2:10">
      <c r="B54" s="381"/>
      <c r="C54" s="382"/>
      <c r="D54" s="132" t="s">
        <v>1089</v>
      </c>
    </row>
    <row r="56" spans="2:10" ht="275.5">
      <c r="C56" s="53" t="s">
        <v>1090</v>
      </c>
      <c r="D56" s="147" t="s">
        <v>1091</v>
      </c>
      <c r="F56" s="54" t="s">
        <v>1092</v>
      </c>
      <c r="G56" s="54"/>
      <c r="H56" s="54"/>
      <c r="I56" s="54" t="s">
        <v>1971</v>
      </c>
      <c r="J56" s="54" t="s">
        <v>1972</v>
      </c>
    </row>
  </sheetData>
  <mergeCells count="6">
    <mergeCell ref="B5:D5"/>
    <mergeCell ref="C7:C13"/>
    <mergeCell ref="C14:C34"/>
    <mergeCell ref="C35:C43"/>
    <mergeCell ref="B44:B54"/>
    <mergeCell ref="C44:C5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7D216F56281048A97E218591FB3A0B" ma:contentTypeVersion="33" ma:contentTypeDescription="Create a new document." ma:contentTypeScope="" ma:versionID="f0ff6faba8820e2f80f92823bb6c9fbf">
  <xsd:schema xmlns:xsd="http://www.w3.org/2001/XMLSchema" xmlns:xs="http://www.w3.org/2001/XMLSchema" xmlns:p="http://schemas.microsoft.com/office/2006/metadata/properties" xmlns:ns2="3ac02ecd-c99b-4f13-bd90-311eb3a3ea13" xmlns:ns3="b6add9fa-a4b9-4f0a-a226-4b5895f97a31" targetNamespace="http://schemas.microsoft.com/office/2006/metadata/properties" ma:root="true" ma:fieldsID="ad2c2e2e16a8999fbbcbd67fc6626682" ns2:_="" ns3:_="">
    <xsd:import namespace="3ac02ecd-c99b-4f13-bd90-311eb3a3ea13"/>
    <xsd:import namespace="b6add9fa-a4b9-4f0a-a226-4b5895f97a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02ecd-c99b-4f13-bd90-311eb3a3ea13" elementFormDefault="qualified">
    <xsd:import namespace="http://schemas.microsoft.com/office/2006/documentManagement/types"/>
    <xsd:import namespace="http://schemas.microsoft.com/office/infopath/2007/PartnerControls"/>
    <xsd:element name="MediaServiceMetadata" ma:index="2" nillable="true" ma:displayName="MediaServiceMetadata" ma:hidden="true" ma:internalName="MediaServiceMetadata" ma:readOnly="true">
      <xsd:simpleType>
        <xsd:restriction base="dms:Note"/>
      </xsd:simpleType>
    </xsd:element>
    <xsd:element name="MediaServiceFastMetadata" ma:index="3" nillable="true" ma:displayName="MediaServiceFastMetadata" ma:hidden="true" ma:internalName="MediaServiceFastMetadata" ma:readOnly="true">
      <xsd:simpleType>
        <xsd:restriction base="dms:Note"/>
      </xsd:simpleType>
    </xsd:element>
    <xsd:element name="MediaServiceDateTaken" ma:index="4" nillable="true" ma:displayName="MediaServiceDateTaken" ma:hidden="true" ma:internalName="MediaServiceDateTaken" ma:readOnly="true">
      <xsd:simpleType>
        <xsd:restriction base="dms:Text"/>
      </xsd:simpleType>
    </xsd:element>
    <xsd:element name="MediaServiceAutoTags" ma:index="5" nillable="true" ma:displayName="MediaServiceAutoTags" ma:internalName="MediaServiceAutoTags" ma:readOnly="true">
      <xsd:simpleType>
        <xsd:restriction base="dms:Text"/>
      </xsd:simpleType>
    </xsd:element>
    <xsd:element name="MediaServiceLocation" ma:index="8" nillable="true" ma:displayName="MediaServiceLocation" ma:internalName="MediaServiceLocation" ma:readOnly="true">
      <xsd:simpleType>
        <xsd:restriction base="dms:Text"/>
      </xsd:simpleType>
    </xsd:element>
    <xsd:element name="MediaServiceOCR" ma:index="9"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add9fa-a4b9-4f0a-a226-4b5895f97a31"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6E21E-F816-4892-9DFD-FDD0BBB70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02ecd-c99b-4f13-bd90-311eb3a3ea13"/>
    <ds:schemaRef ds:uri="b6add9fa-a4b9-4f0a-a226-4b5895f97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3182D3-EEAF-4FA8-BC7B-AC81633ED9B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6add9fa-a4b9-4f0a-a226-4b5895f97a31"/>
    <ds:schemaRef ds:uri="http://purl.org/dc/elements/1.1/"/>
    <ds:schemaRef ds:uri="http://schemas.microsoft.com/office/2006/metadata/properties"/>
    <ds:schemaRef ds:uri="3ac02ecd-c99b-4f13-bd90-311eb3a3ea13"/>
    <ds:schemaRef ds:uri="http://www.w3.org/XML/1998/namespace"/>
    <ds:schemaRef ds:uri="http://purl.org/dc/dcmitype/"/>
  </ds:schemaRefs>
</ds:datastoreItem>
</file>

<file path=customXml/itemProps3.xml><?xml version="1.0" encoding="utf-8"?>
<ds:datastoreItem xmlns:ds="http://schemas.openxmlformats.org/officeDocument/2006/customXml" ds:itemID="{0B9B2454-885C-411F-9B24-755C06965C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Workstream output</vt:lpstr>
      <vt:lpstr>Engagement&gt;&gt;&gt;</vt:lpstr>
      <vt:lpstr>Engagement index</vt:lpstr>
      <vt:lpstr>Totals by phase</vt:lpstr>
      <vt:lpstr>Historical engagement</vt:lpstr>
      <vt:lpstr>Phase 1 - BAU insights</vt:lpstr>
      <vt:lpstr>Phase 2 - discovery</vt:lpstr>
      <vt:lpstr>Phase 3 - targeted</vt:lpstr>
      <vt:lpstr>Phase 4 - wtp</vt:lpstr>
      <vt:lpstr>Phase 4 - wtp (part 2)</vt:lpstr>
      <vt:lpstr>Phase 5 - bot</vt:lpstr>
      <vt:lpstr>Phase 5 - bot (part 2)</vt:lpstr>
      <vt:lpstr>Phase 6 - acceptability</vt:lpstr>
      <vt:lpstr>Engagement methods</vt:lpstr>
      <vt:lpstr>Meetings, conferences</vt:lpstr>
      <vt:lpstr>Research&gt;&gt;&gt;</vt:lpstr>
      <vt:lpstr>Research index</vt:lpstr>
      <vt:lpstr>Research (old categories)</vt:lpstr>
      <vt:lpstr>Research (new categories)</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Laffar</dc:creator>
  <cp:keywords/>
  <dc:description/>
  <cp:lastModifiedBy>matt.hattam</cp:lastModifiedBy>
  <cp:revision/>
  <dcterms:created xsi:type="dcterms:W3CDTF">2018-11-27T10:20:26Z</dcterms:created>
  <dcterms:modified xsi:type="dcterms:W3CDTF">2019-12-07T18:08:52Z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0x0101004C7D216F56281048A97E218591FB3A0B</vt:lpwstr>
  </property>
  <property fmtid="{D5CDD505-2E9C-101B-9397-08002B2CF9AE}" pid="4" name="AuthorIds_UIVersion_48640">
    <vt:lpwstr>17</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Mark.Belmega@cadentgas.com</vt:lpwstr>
  </property>
  <property fmtid="{D5CDD505-2E9C-101B-9397-08002B2CF9AE}" pid="8" name="MSIP_Label_7a28ff59-1dd3-406f-be87-f82473b549be_SetDate">
    <vt:lpwstr>2019-11-22T14:51:56.8339509Z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ies>
</file>